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55E6E848-67EB-49F3-BE93-EBE1ACE28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 - Šk. Plzeň" sheetId="5" r:id="rId1"/>
    <sheet name="T3 - Holýšov" sheetId="6" r:id="rId2"/>
  </sheets>
  <externalReferences>
    <externalReference r:id="rId3"/>
    <externalReference r:id="rId4"/>
    <externalReference r:id="rId5"/>
  </externalReferences>
  <definedNames>
    <definedName name="_xlnm._FilterDatabase" localSheetId="0" hidden="1">'T3 - Šk. Plzeň'!$A$5:$I$34</definedName>
    <definedName name="NT" localSheetId="1">[1]Data!$B$8</definedName>
    <definedName name="NT" localSheetId="0">[2]Data!$B$8</definedName>
    <definedName name="NT">[3]Data!$B$8</definedName>
    <definedName name="NZ" localSheetId="1">[1]Data!$C$8</definedName>
    <definedName name="NZ" localSheetId="0">[2]Data!$C$8</definedName>
    <definedName name="NZ">[3]Data!$C$8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6" l="1"/>
  <c r="I62" i="6"/>
  <c r="I61" i="6"/>
  <c r="I60" i="6"/>
  <c r="I59" i="6"/>
  <c r="I58" i="6"/>
  <c r="I57" i="6"/>
  <c r="G56" i="6"/>
  <c r="I56" i="6" s="1"/>
  <c r="F56" i="6"/>
  <c r="I55" i="6"/>
  <c r="G55" i="6"/>
  <c r="F55" i="6"/>
  <c r="G54" i="6"/>
  <c r="F54" i="6"/>
  <c r="I54" i="6" s="1"/>
  <c r="I52" i="6"/>
  <c r="I51" i="6"/>
  <c r="I50" i="6"/>
  <c r="I49" i="6"/>
  <c r="I48" i="6"/>
  <c r="I47" i="6"/>
  <c r="I46" i="6"/>
  <c r="I45" i="6"/>
  <c r="I44" i="6"/>
  <c r="I43" i="6"/>
  <c r="I42" i="6"/>
  <c r="I41" i="6"/>
  <c r="G40" i="6"/>
  <c r="F40" i="6"/>
  <c r="I40" i="6" s="1"/>
  <c r="I39" i="6"/>
  <c r="G39" i="6"/>
  <c r="F39" i="6"/>
  <c r="G38" i="6"/>
  <c r="F38" i="6"/>
  <c r="I38" i="6" s="1"/>
  <c r="I36" i="6"/>
  <c r="I35" i="6"/>
  <c r="I34" i="6"/>
  <c r="I33" i="6"/>
  <c r="I32" i="6"/>
  <c r="I31" i="6"/>
  <c r="I30" i="6"/>
  <c r="I29" i="6"/>
  <c r="I28" i="6"/>
  <c r="I27" i="6"/>
  <c r="I26" i="6"/>
  <c r="G25" i="6"/>
  <c r="F25" i="6"/>
  <c r="I25" i="6" s="1"/>
  <c r="G24" i="6"/>
  <c r="I24" i="6" s="1"/>
  <c r="F24" i="6"/>
  <c r="I23" i="6"/>
  <c r="G23" i="6"/>
  <c r="F23" i="6"/>
  <c r="G22" i="6"/>
  <c r="I22" i="6" s="1"/>
  <c r="F22" i="6"/>
  <c r="I20" i="6"/>
  <c r="I19" i="6"/>
  <c r="I18" i="6"/>
  <c r="I17" i="6"/>
  <c r="I16" i="6"/>
  <c r="I15" i="6"/>
  <c r="I14" i="6"/>
  <c r="I13" i="6"/>
  <c r="I12" i="6"/>
  <c r="I11" i="6"/>
  <c r="I10" i="6"/>
  <c r="I9" i="6"/>
  <c r="G8" i="6"/>
  <c r="F8" i="6"/>
  <c r="I8" i="6" s="1"/>
  <c r="G7" i="6"/>
  <c r="F7" i="6"/>
  <c r="I7" i="6" s="1"/>
  <c r="G6" i="6"/>
  <c r="I6" i="6" s="1"/>
  <c r="F6" i="6"/>
  <c r="I52" i="5" l="1"/>
  <c r="I60" i="5" l="1"/>
  <c r="I59" i="5"/>
  <c r="I58" i="5"/>
  <c r="I57" i="5"/>
  <c r="I54" i="5"/>
  <c r="I55" i="5"/>
  <c r="I51" i="5"/>
  <c r="I50" i="5"/>
  <c r="I43" i="5"/>
  <c r="I44" i="5"/>
  <c r="I49" i="5"/>
  <c r="I42" i="5"/>
  <c r="I48" i="5"/>
  <c r="I47" i="5"/>
  <c r="I46" i="5"/>
  <c r="I41" i="5"/>
  <c r="I40" i="5"/>
  <c r="I39" i="5"/>
  <c r="I45" i="5"/>
  <c r="I38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2" i="5"/>
  <c r="I23" i="5"/>
  <c r="I20" i="5"/>
  <c r="I19" i="5"/>
  <c r="I18" i="5"/>
  <c r="I17" i="5"/>
  <c r="I16" i="5"/>
  <c r="I15" i="5"/>
  <c r="I14" i="5"/>
  <c r="I13" i="5"/>
  <c r="I12" i="5"/>
  <c r="I10" i="5"/>
  <c r="I7" i="5"/>
  <c r="I6" i="5"/>
  <c r="I9" i="5"/>
  <c r="I8" i="5"/>
  <c r="I11" i="5"/>
</calcChain>
</file>

<file path=xl/sharedStrings.xml><?xml version="1.0" encoding="utf-8"?>
<sst xmlns="http://schemas.openxmlformats.org/spreadsheetml/2006/main" count="264" uniqueCount="86">
  <si>
    <t>Oddíl</t>
  </si>
  <si>
    <t>Poř.</t>
  </si>
  <si>
    <t>Příjmení a jméno</t>
  </si>
  <si>
    <t>1.</t>
  </si>
  <si>
    <t>2.</t>
  </si>
  <si>
    <t>3.</t>
  </si>
  <si>
    <t>4.</t>
  </si>
  <si>
    <t>kategorie</t>
  </si>
  <si>
    <t>h.st.</t>
  </si>
  <si>
    <t>h.ml.</t>
  </si>
  <si>
    <t>d.ml.</t>
  </si>
  <si>
    <t>starší žáci</t>
  </si>
  <si>
    <t>starší žákyně</t>
  </si>
  <si>
    <t>mladší žáci</t>
  </si>
  <si>
    <t>mladší žákyně</t>
  </si>
  <si>
    <t>Slavoj Plzeň</t>
  </si>
  <si>
    <t>Baník Stříbro</t>
  </si>
  <si>
    <t>reg. č.</t>
  </si>
  <si>
    <t>plné</t>
  </si>
  <si>
    <t>dorážka</t>
  </si>
  <si>
    <t>chyby</t>
  </si>
  <si>
    <t>celkem</t>
  </si>
  <si>
    <t>5.</t>
  </si>
  <si>
    <t>6.</t>
  </si>
  <si>
    <t>7.</t>
  </si>
  <si>
    <t>8.</t>
  </si>
  <si>
    <t>9.</t>
  </si>
  <si>
    <t>10.</t>
  </si>
  <si>
    <t>11.</t>
  </si>
  <si>
    <t>d.st.</t>
  </si>
  <si>
    <t>Junek Jakub</t>
  </si>
  <si>
    <t>Steinbach Josef</t>
  </si>
  <si>
    <t>Kyselý Martin</t>
  </si>
  <si>
    <t>Klik Ondřej</t>
  </si>
  <si>
    <t>Rauner Petr</t>
  </si>
  <si>
    <t>Rauner Jan</t>
  </si>
  <si>
    <t>Dinnebier Vítek</t>
  </si>
  <si>
    <t>Kříž Václav</t>
  </si>
  <si>
    <t>Škoula Matěj</t>
  </si>
  <si>
    <t>n</t>
  </si>
  <si>
    <t>Topinka Daniel</t>
  </si>
  <si>
    <t>CB Dobřany</t>
  </si>
  <si>
    <t>12.</t>
  </si>
  <si>
    <t>13.</t>
  </si>
  <si>
    <t>14.</t>
  </si>
  <si>
    <t>15.</t>
  </si>
  <si>
    <t>Turnaj č. 3 - SK Škoda VS Plzeň</t>
  </si>
  <si>
    <t>Fidrant Josef</t>
  </si>
  <si>
    <t>Sokol Kdyně</t>
  </si>
  <si>
    <t>Rubášová Aneta</t>
  </si>
  <si>
    <t>Shestakovskyi Oleksandr</t>
  </si>
  <si>
    <t>Černý Lukáš</t>
  </si>
  <si>
    <t>Fidrant Jakub</t>
  </si>
  <si>
    <t>Červený Filip</t>
  </si>
  <si>
    <t>Sokol Zahořany</t>
  </si>
  <si>
    <t>Homolková Karolína</t>
  </si>
  <si>
    <t>Fous Lukáš</t>
  </si>
  <si>
    <t>Kulich Luboš</t>
  </si>
  <si>
    <t>Tomášiková Markéta</t>
  </si>
  <si>
    <t>Obstová Anežka</t>
  </si>
  <si>
    <t>Červený Jiří</t>
  </si>
  <si>
    <t>Vaněčková Victorie</t>
  </si>
  <si>
    <t>Turnaj č. 3 - Kuželky Holýšov</t>
  </si>
  <si>
    <t>Beneš Matěj</t>
  </si>
  <si>
    <t>Sokol Újezd sv. Kříže</t>
  </si>
  <si>
    <t>Leština Břetislav</t>
  </si>
  <si>
    <t>Kuželky Holýšov</t>
  </si>
  <si>
    <t>Cafourek Matyáš</t>
  </si>
  <si>
    <t>TJ Dobřany</t>
  </si>
  <si>
    <t>Vavříček Matěj</t>
  </si>
  <si>
    <t>Pekhartová Karolína</t>
  </si>
  <si>
    <t>Haasová Růžena</t>
  </si>
  <si>
    <t>Fezko Strakonice</t>
  </si>
  <si>
    <t>Jaklová Dagmar</t>
  </si>
  <si>
    <t>Jaklová Kristýna</t>
  </si>
  <si>
    <t>Baloun Lukáš</t>
  </si>
  <si>
    <t>Vavříček Vít</t>
  </si>
  <si>
    <t>Suchý Tobiáš</t>
  </si>
  <si>
    <t>Baloun Jiří</t>
  </si>
  <si>
    <t>Návara Vojtěch</t>
  </si>
  <si>
    <t>Fait Adam</t>
  </si>
  <si>
    <t>Suchý Erik</t>
  </si>
  <si>
    <t>Benešová Lucie</t>
  </si>
  <si>
    <t>Sušienková Hana</t>
  </si>
  <si>
    <t>Škoda Plzeň</t>
  </si>
  <si>
    <t>Faitová 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</si>
</sst>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rgb="FFFCD5B5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B7DEE8"/>
        <bgColor rgb="FF99CCFF"/>
      </patternFill>
    </fill>
  </fills>
  <borders count="54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medium">
        <color indexed="56"/>
      </top>
      <bottom style="thin">
        <color indexed="64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1" xfId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4" fillId="3" borderId="2" xfId="1" applyFont="1" applyFill="1" applyBorder="1" applyAlignment="1" applyProtection="1">
      <alignment vertical="center"/>
      <protection hidden="1"/>
    </xf>
    <xf numFmtId="0" fontId="4" fillId="3" borderId="4" xfId="1" applyFont="1" applyFill="1" applyBorder="1" applyAlignment="1" applyProtection="1">
      <alignment vertical="center"/>
      <protection hidden="1"/>
    </xf>
    <xf numFmtId="164" fontId="7" fillId="5" borderId="5" xfId="1" applyNumberFormat="1" applyFont="1" applyFill="1" applyBorder="1" applyAlignment="1" applyProtection="1">
      <alignment horizontal="left" vertical="center"/>
      <protection hidden="1"/>
    </xf>
    <xf numFmtId="164" fontId="8" fillId="5" borderId="6" xfId="1" applyNumberFormat="1" applyFont="1" applyFill="1" applyBorder="1" applyAlignment="1" applyProtection="1">
      <alignment horizontal="center" vertical="center"/>
      <protection hidden="1"/>
    </xf>
    <xf numFmtId="0" fontId="9" fillId="5" borderId="7" xfId="1" applyFont="1" applyFill="1" applyBorder="1" applyAlignment="1" applyProtection="1">
      <alignment vertical="center"/>
      <protection hidden="1"/>
    </xf>
    <xf numFmtId="0" fontId="4" fillId="5" borderId="7" xfId="1" applyFont="1" applyFill="1" applyBorder="1" applyAlignment="1" applyProtection="1">
      <alignment vertical="center"/>
      <protection hidden="1"/>
    </xf>
    <xf numFmtId="0" fontId="4" fillId="5" borderId="8" xfId="1" applyFont="1" applyFill="1" applyBorder="1" applyAlignment="1" applyProtection="1">
      <alignment vertical="center"/>
      <protection hidden="1"/>
    </xf>
    <xf numFmtId="0" fontId="5" fillId="5" borderId="9" xfId="1" applyFont="1" applyFill="1" applyBorder="1" applyAlignment="1" applyProtection="1">
      <alignment horizontal="center" vertical="center"/>
      <protection hidden="1"/>
    </xf>
    <xf numFmtId="0" fontId="4" fillId="5" borderId="4" xfId="1" applyFont="1" applyFill="1" applyBorder="1" applyAlignment="1" applyProtection="1">
      <alignment vertic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164" fontId="7" fillId="5" borderId="5" xfId="1" applyNumberFormat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4" fillId="5" borderId="21" xfId="1" applyFont="1" applyFill="1" applyBorder="1" applyAlignment="1" applyProtection="1">
      <alignment horizontal="center" vertical="center"/>
      <protection hidden="1"/>
    </xf>
    <xf numFmtId="0" fontId="4" fillId="5" borderId="22" xfId="1" applyFont="1" applyFill="1" applyBorder="1" applyAlignment="1" applyProtection="1">
      <alignment horizontal="center" vertical="center"/>
      <protection hidden="1"/>
    </xf>
    <xf numFmtId="0" fontId="4" fillId="5" borderId="23" xfId="1" applyFont="1" applyFill="1" applyBorder="1" applyAlignment="1" applyProtection="1">
      <alignment horizontal="center" vertical="center"/>
      <protection hidden="1"/>
    </xf>
    <xf numFmtId="0" fontId="4" fillId="5" borderId="24" xfId="1" applyFont="1" applyFill="1" applyBorder="1" applyAlignment="1" applyProtection="1">
      <alignment horizontal="center" vertical="center"/>
      <protection hidden="1"/>
    </xf>
    <xf numFmtId="0" fontId="4" fillId="3" borderId="7" xfId="1" applyFont="1" applyFill="1" applyBorder="1" applyAlignment="1" applyProtection="1">
      <alignment vertical="center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4" fillId="3" borderId="26" xfId="1" applyFont="1" applyFill="1" applyBorder="1" applyAlignment="1" applyProtection="1">
      <alignment horizontal="center" vertical="center"/>
      <protection hidden="1"/>
    </xf>
    <xf numFmtId="1" fontId="12" fillId="6" borderId="26" xfId="1" applyNumberFormat="1" applyFont="1" applyFill="1" applyBorder="1" applyAlignment="1" applyProtection="1">
      <alignment horizontal="center" vertical="center"/>
      <protection hidden="1"/>
    </xf>
    <xf numFmtId="0" fontId="4" fillId="7" borderId="7" xfId="1" applyFont="1" applyFill="1" applyBorder="1" applyAlignment="1" applyProtection="1">
      <alignment vertical="center"/>
      <protection hidden="1"/>
    </xf>
    <xf numFmtId="0" fontId="4" fillId="7" borderId="4" xfId="1" applyFont="1" applyFill="1" applyBorder="1" applyAlignment="1" applyProtection="1">
      <alignment vertical="center"/>
      <protection hidden="1"/>
    </xf>
    <xf numFmtId="0" fontId="4" fillId="3" borderId="28" xfId="1" applyFont="1" applyFill="1" applyBorder="1" applyAlignment="1" applyProtection="1">
      <alignment horizontal="center" vertical="center"/>
      <protection hidden="1"/>
    </xf>
    <xf numFmtId="1" fontId="12" fillId="6" borderId="28" xfId="1" applyNumberFormat="1" applyFont="1" applyFill="1" applyBorder="1" applyAlignment="1" applyProtection="1">
      <alignment horizontal="center" vertical="center"/>
      <protection hidden="1"/>
    </xf>
    <xf numFmtId="0" fontId="4" fillId="5" borderId="29" xfId="1" applyFont="1" applyFill="1" applyBorder="1" applyAlignment="1" applyProtection="1">
      <alignment horizontal="center" vertical="center"/>
      <protection hidden="1"/>
    </xf>
    <xf numFmtId="0" fontId="4" fillId="5" borderId="27" xfId="1" applyFont="1" applyFill="1" applyBorder="1" applyAlignment="1" applyProtection="1">
      <alignment horizontal="center" vertical="center"/>
      <protection hidden="1"/>
    </xf>
    <xf numFmtId="1" fontId="4" fillId="5" borderId="30" xfId="1" applyNumberFormat="1" applyFont="1" applyFill="1" applyBorder="1" applyAlignment="1" applyProtection="1">
      <alignment horizontal="center" vertical="center"/>
      <protection hidden="1"/>
    </xf>
    <xf numFmtId="0" fontId="4" fillId="7" borderId="2" xfId="1" applyFont="1" applyFill="1" applyBorder="1" applyAlignment="1" applyProtection="1">
      <alignment vertical="center"/>
      <protection hidden="1"/>
    </xf>
    <xf numFmtId="1" fontId="4" fillId="5" borderId="31" xfId="1" applyNumberFormat="1" applyFont="1" applyFill="1" applyBorder="1" applyAlignment="1" applyProtection="1">
      <alignment horizontal="center" vertical="center"/>
      <protection hidden="1"/>
    </xf>
    <xf numFmtId="0" fontId="1" fillId="0" borderId="33" xfId="1" applyBorder="1" applyAlignment="1" applyProtection="1">
      <alignment vertical="center"/>
      <protection hidden="1"/>
    </xf>
    <xf numFmtId="164" fontId="15" fillId="10" borderId="37" xfId="1" applyNumberFormat="1" applyFont="1" applyFill="1" applyBorder="1" applyAlignment="1" applyProtection="1">
      <alignment horizontal="center" vertical="center"/>
      <protection hidden="1"/>
    </xf>
    <xf numFmtId="0" fontId="16" fillId="10" borderId="38" xfId="1" applyFont="1" applyFill="1" applyBorder="1" applyAlignment="1" applyProtection="1">
      <alignment vertical="center"/>
      <protection hidden="1"/>
    </xf>
    <xf numFmtId="0" fontId="17" fillId="10" borderId="38" xfId="1" applyFont="1" applyFill="1" applyBorder="1" applyAlignment="1" applyProtection="1">
      <alignment vertical="center"/>
      <protection hidden="1"/>
    </xf>
    <xf numFmtId="0" fontId="17" fillId="10" borderId="39" xfId="1" applyFont="1" applyFill="1" applyBorder="1" applyAlignment="1" applyProtection="1">
      <alignment vertical="center"/>
      <protection hidden="1"/>
    </xf>
    <xf numFmtId="0" fontId="18" fillId="10" borderId="40" xfId="1" applyFont="1" applyFill="1" applyBorder="1" applyAlignment="1" applyProtection="1">
      <alignment horizontal="center" vertical="center"/>
      <protection hidden="1"/>
    </xf>
    <xf numFmtId="0" fontId="17" fillId="10" borderId="41" xfId="1" applyFont="1" applyFill="1" applyBorder="1" applyAlignment="1" applyProtection="1">
      <alignment horizontal="center" vertical="center"/>
      <protection hidden="1"/>
    </xf>
    <xf numFmtId="0" fontId="17" fillId="10" borderId="42" xfId="1" applyFont="1" applyFill="1" applyBorder="1" applyAlignment="1" applyProtection="1">
      <alignment horizontal="center" vertical="center"/>
      <protection hidden="1"/>
    </xf>
    <xf numFmtId="1" fontId="17" fillId="10" borderId="43" xfId="1" applyNumberFormat="1" applyFont="1" applyFill="1" applyBorder="1" applyAlignment="1" applyProtection="1">
      <alignment horizontal="center" vertical="center"/>
      <protection hidden="1"/>
    </xf>
    <xf numFmtId="164" fontId="19" fillId="10" borderId="44" xfId="1" applyNumberFormat="1" applyFont="1" applyFill="1" applyBorder="1" applyAlignment="1" applyProtection="1">
      <alignment horizontal="center" vertical="center"/>
      <protection hidden="1"/>
    </xf>
    <xf numFmtId="0" fontId="17" fillId="11" borderId="45" xfId="1" applyFont="1" applyFill="1" applyBorder="1" applyAlignment="1" applyProtection="1">
      <alignment vertical="center"/>
      <protection hidden="1"/>
    </xf>
    <xf numFmtId="0" fontId="18" fillId="11" borderId="46" xfId="1" applyFont="1" applyFill="1" applyBorder="1" applyAlignment="1" applyProtection="1">
      <alignment horizontal="center" vertical="center"/>
      <protection hidden="1"/>
    </xf>
    <xf numFmtId="0" fontId="17" fillId="11" borderId="26" xfId="1" applyFont="1" applyFill="1" applyBorder="1" applyAlignment="1" applyProtection="1">
      <alignment horizontal="center" vertical="center"/>
      <protection hidden="1"/>
    </xf>
    <xf numFmtId="1" fontId="20" fillId="12" borderId="26" xfId="1" applyNumberFormat="1" applyFont="1" applyFill="1" applyBorder="1" applyAlignment="1" applyProtection="1">
      <alignment horizontal="center" vertical="center"/>
      <protection hidden="1"/>
    </xf>
    <xf numFmtId="0" fontId="17" fillId="11" borderId="47" xfId="1" applyFont="1" applyFill="1" applyBorder="1" applyAlignment="1" applyProtection="1">
      <alignment vertical="center"/>
      <protection hidden="1"/>
    </xf>
    <xf numFmtId="0" fontId="17" fillId="11" borderId="38" xfId="1" applyFont="1" applyFill="1" applyBorder="1" applyAlignment="1" applyProtection="1">
      <alignment vertical="center"/>
      <protection hidden="1"/>
    </xf>
    <xf numFmtId="0" fontId="18" fillId="11" borderId="48" xfId="1" applyFont="1" applyFill="1" applyBorder="1" applyAlignment="1" applyProtection="1">
      <alignment horizontal="center" vertical="center"/>
      <protection hidden="1"/>
    </xf>
    <xf numFmtId="164" fontId="19" fillId="10" borderId="44" xfId="1" applyNumberFormat="1" applyFont="1" applyFill="1" applyBorder="1" applyAlignment="1" applyProtection="1">
      <alignment horizontal="left" vertical="center"/>
      <protection hidden="1"/>
    </xf>
    <xf numFmtId="0" fontId="17" fillId="10" borderId="47" xfId="1" applyFont="1" applyFill="1" applyBorder="1" applyAlignment="1" applyProtection="1">
      <alignment vertical="center"/>
      <protection hidden="1"/>
    </xf>
    <xf numFmtId="0" fontId="18" fillId="10" borderId="45" xfId="1" applyFont="1" applyFill="1" applyBorder="1" applyAlignment="1" applyProtection="1">
      <alignment horizontal="center" vertical="center"/>
      <protection hidden="1"/>
    </xf>
    <xf numFmtId="0" fontId="17" fillId="10" borderId="49" xfId="1" applyFont="1" applyFill="1" applyBorder="1" applyAlignment="1" applyProtection="1">
      <alignment horizontal="center" vertical="center"/>
      <protection hidden="1"/>
    </xf>
    <xf numFmtId="0" fontId="17" fillId="10" borderId="50" xfId="1" applyFont="1" applyFill="1" applyBorder="1" applyAlignment="1" applyProtection="1">
      <alignment horizontal="center" vertical="center"/>
      <protection hidden="1"/>
    </xf>
    <xf numFmtId="1" fontId="17" fillId="10" borderId="51" xfId="1" applyNumberFormat="1" applyFont="1" applyFill="1" applyBorder="1" applyAlignment="1" applyProtection="1">
      <alignment horizontal="center" vertical="center"/>
      <protection hidden="1"/>
    </xf>
    <xf numFmtId="0" fontId="17" fillId="11" borderId="28" xfId="1" applyFont="1" applyFill="1" applyBorder="1" applyAlignment="1" applyProtection="1">
      <alignment horizontal="center" vertical="center"/>
      <protection hidden="1"/>
    </xf>
    <xf numFmtId="1" fontId="20" fillId="12" borderId="28" xfId="1" applyNumberFormat="1" applyFont="1" applyFill="1" applyBorder="1" applyAlignment="1" applyProtection="1">
      <alignment horizontal="center" vertical="center"/>
      <protection hidden="1"/>
    </xf>
    <xf numFmtId="0" fontId="17" fillId="10" borderId="52" xfId="1" applyFont="1" applyFill="1" applyBorder="1" applyAlignment="1" applyProtection="1">
      <alignment horizontal="center" vertical="center"/>
      <protection hidden="1"/>
    </xf>
    <xf numFmtId="0" fontId="17" fillId="10" borderId="53" xfId="1" applyFont="1" applyFill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3" fillId="8" borderId="32" xfId="1" applyFont="1" applyFill="1" applyBorder="1" applyAlignment="1" applyProtection="1">
      <alignment horizontal="center" vertical="center"/>
      <protection hidden="1"/>
    </xf>
    <xf numFmtId="0" fontId="14" fillId="9" borderId="34" xfId="1" applyFont="1" applyFill="1" applyBorder="1" applyAlignment="1" applyProtection="1">
      <alignment horizontal="center" vertical="center"/>
      <protection hidden="1"/>
    </xf>
    <xf numFmtId="0" fontId="14" fillId="9" borderId="35" xfId="1" applyFont="1" applyFill="1" applyBorder="1" applyAlignment="1" applyProtection="1">
      <alignment horizontal="center" vertical="center"/>
      <protection hidden="1"/>
    </xf>
    <xf numFmtId="0" fontId="14" fillId="9" borderId="35" xfId="1" applyFont="1" applyFill="1" applyBorder="1" applyAlignment="1" applyProtection="1">
      <alignment horizontal="center" vertical="center" textRotation="90" wrapText="1"/>
      <protection hidden="1"/>
    </xf>
    <xf numFmtId="0" fontId="14" fillId="9" borderId="35" xfId="1" applyFont="1" applyFill="1" applyBorder="1" applyAlignment="1" applyProtection="1">
      <alignment horizontal="center" vertical="center" wrapText="1"/>
      <protection hidden="1"/>
    </xf>
    <xf numFmtId="1" fontId="14" fillId="9" borderId="36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5" xfId="1" applyFont="1" applyFill="1" applyBorder="1" applyAlignment="1" applyProtection="1">
      <alignment horizontal="center" vertical="center" wrapText="1"/>
      <protection hidden="1"/>
    </xf>
    <xf numFmtId="0" fontId="3" fillId="2" borderId="16" xfId="1" applyFont="1" applyFill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10" fillId="4" borderId="10" xfId="1" applyFont="1" applyFill="1" applyBorder="1" applyAlignment="1" applyProtection="1">
      <alignment horizontal="center" vertical="center"/>
      <protection hidden="1"/>
    </xf>
    <xf numFmtId="0" fontId="10" fillId="4" borderId="11" xfId="1" applyFont="1" applyFill="1" applyBorder="1" applyAlignment="1" applyProtection="1">
      <alignment horizontal="center" vertical="center"/>
      <protection hidden="1"/>
    </xf>
    <xf numFmtId="0" fontId="3" fillId="2" borderId="12" xfId="1" applyFont="1" applyFill="1" applyBorder="1" applyAlignment="1" applyProtection="1">
      <alignment horizontal="center" vertical="center"/>
      <protection hidden="1"/>
    </xf>
    <xf numFmtId="0" fontId="3" fillId="2" borderId="13" xfId="1" applyFont="1" applyFill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 textRotation="90" wrapText="1"/>
      <protection hidden="1"/>
    </xf>
    <xf numFmtId="0" fontId="3" fillId="2" borderId="16" xfId="1" applyFont="1" applyFill="1" applyBorder="1" applyAlignment="1" applyProtection="1">
      <alignment horizontal="center" vertical="center" textRotation="90" wrapText="1"/>
      <protection hidden="1"/>
    </xf>
    <xf numFmtId="0" fontId="6" fillId="0" borderId="17" xfId="1" applyFont="1" applyBorder="1" applyAlignment="1" applyProtection="1">
      <alignment horizontal="center" vertical="center" textRotation="90" wrapText="1"/>
      <protection hidden="1"/>
    </xf>
    <xf numFmtId="1" fontId="3" fillId="2" borderId="18" xfId="1" applyNumberFormat="1" applyFont="1" applyFill="1" applyBorder="1" applyAlignment="1" applyProtection="1">
      <alignment horizontal="center" vertical="center" wrapText="1"/>
      <protection hidden="1"/>
    </xf>
    <xf numFmtId="1" fontId="3" fillId="2" borderId="19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20" xfId="1" applyNumberFormat="1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kol\Downloads\V&#253;sledky\PMN_202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&#382;elky\Dotace%20ml&#225;de&#382;%20PlKK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72" t="s">
        <v>46</v>
      </c>
      <c r="B1" s="73"/>
      <c r="C1" s="73"/>
      <c r="D1" s="73"/>
      <c r="E1" s="73"/>
      <c r="F1" s="73"/>
      <c r="G1" s="73"/>
      <c r="H1" s="73"/>
      <c r="I1" s="73"/>
      <c r="J1" s="1"/>
    </row>
    <row r="2" spans="1:10" s="3" customFormat="1" ht="18" customHeight="1" x14ac:dyDescent="0.25">
      <c r="A2" s="74" t="s">
        <v>1</v>
      </c>
      <c r="B2" s="77" t="s">
        <v>2</v>
      </c>
      <c r="C2" s="77" t="s">
        <v>0</v>
      </c>
      <c r="D2" s="80" t="s">
        <v>7</v>
      </c>
      <c r="E2" s="69" t="s">
        <v>17</v>
      </c>
      <c r="F2" s="69" t="s">
        <v>18</v>
      </c>
      <c r="G2" s="69" t="s">
        <v>19</v>
      </c>
      <c r="H2" s="69" t="s">
        <v>20</v>
      </c>
      <c r="I2" s="83" t="s">
        <v>21</v>
      </c>
    </row>
    <row r="3" spans="1:10" s="3" customFormat="1" ht="18" customHeight="1" x14ac:dyDescent="0.25">
      <c r="A3" s="75"/>
      <c r="B3" s="78"/>
      <c r="C3" s="78"/>
      <c r="D3" s="81"/>
      <c r="E3" s="70"/>
      <c r="F3" s="70"/>
      <c r="G3" s="70"/>
      <c r="H3" s="70"/>
      <c r="I3" s="84"/>
    </row>
    <row r="4" spans="1:10" s="3" customFormat="1" ht="18" customHeight="1" thickBot="1" x14ac:dyDescent="0.3">
      <c r="A4" s="76"/>
      <c r="B4" s="79"/>
      <c r="C4" s="79"/>
      <c r="D4" s="82"/>
      <c r="E4" s="71"/>
      <c r="F4" s="71"/>
      <c r="G4" s="71"/>
      <c r="H4" s="71"/>
      <c r="I4" s="85"/>
    </row>
    <row r="5" spans="1:10" s="3" customFormat="1" ht="18" customHeight="1" x14ac:dyDescent="0.25">
      <c r="A5" s="8"/>
      <c r="B5" s="9" t="s">
        <v>11</v>
      </c>
      <c r="C5" s="10"/>
      <c r="D5" s="11"/>
      <c r="E5" s="12"/>
      <c r="F5" s="17"/>
      <c r="G5" s="18"/>
      <c r="H5" s="18"/>
      <c r="I5" s="33"/>
    </row>
    <row r="6" spans="1:10" s="3" customFormat="1" ht="15" customHeight="1" x14ac:dyDescent="0.25">
      <c r="A6" s="15" t="s">
        <v>3</v>
      </c>
      <c r="B6" s="32" t="s">
        <v>56</v>
      </c>
      <c r="C6" s="5" t="s">
        <v>54</v>
      </c>
      <c r="D6" s="5" t="s">
        <v>8</v>
      </c>
      <c r="E6" s="16">
        <v>27699</v>
      </c>
      <c r="F6" s="23">
        <v>168</v>
      </c>
      <c r="G6" s="23">
        <v>84</v>
      </c>
      <c r="H6" s="23">
        <v>7</v>
      </c>
      <c r="I6" s="24">
        <f t="shared" ref="I6:I11" si="0">IF(B6="","",F6+G6)</f>
        <v>252</v>
      </c>
    </row>
    <row r="7" spans="1:10" s="3" customFormat="1" ht="15" customHeight="1" x14ac:dyDescent="0.25">
      <c r="A7" s="15" t="s">
        <v>4</v>
      </c>
      <c r="B7" s="26" t="s">
        <v>57</v>
      </c>
      <c r="C7" s="6" t="s">
        <v>54</v>
      </c>
      <c r="D7" s="6" t="s">
        <v>8</v>
      </c>
      <c r="E7" s="16">
        <v>27700</v>
      </c>
      <c r="F7" s="23">
        <v>166</v>
      </c>
      <c r="G7" s="23">
        <v>61</v>
      </c>
      <c r="H7" s="23">
        <v>9</v>
      </c>
      <c r="I7" s="24">
        <f t="shared" si="0"/>
        <v>227</v>
      </c>
    </row>
    <row r="8" spans="1:10" s="3" customFormat="1" ht="15" customHeight="1" x14ac:dyDescent="0.25">
      <c r="A8" s="15" t="s">
        <v>5</v>
      </c>
      <c r="B8" s="32" t="s">
        <v>32</v>
      </c>
      <c r="C8" s="5" t="s">
        <v>15</v>
      </c>
      <c r="D8" s="5" t="s">
        <v>8</v>
      </c>
      <c r="E8" s="16">
        <v>27852</v>
      </c>
      <c r="F8" s="23">
        <v>173</v>
      </c>
      <c r="G8" s="23">
        <v>40</v>
      </c>
      <c r="H8" s="23">
        <v>13</v>
      </c>
      <c r="I8" s="24">
        <f t="shared" si="0"/>
        <v>213</v>
      </c>
    </row>
    <row r="9" spans="1:10" s="3" customFormat="1" ht="15" customHeight="1" x14ac:dyDescent="0.25">
      <c r="A9" s="15" t="s">
        <v>6</v>
      </c>
      <c r="B9" s="6" t="s">
        <v>40</v>
      </c>
      <c r="C9" s="6" t="s">
        <v>41</v>
      </c>
      <c r="D9" s="6" t="s">
        <v>8</v>
      </c>
      <c r="E9" s="16">
        <v>27220</v>
      </c>
      <c r="F9" s="23">
        <v>166</v>
      </c>
      <c r="G9" s="23">
        <v>43</v>
      </c>
      <c r="H9" s="23">
        <v>15</v>
      </c>
      <c r="I9" s="24">
        <f t="shared" si="0"/>
        <v>209</v>
      </c>
    </row>
    <row r="10" spans="1:10" s="3" customFormat="1" ht="15" customHeight="1" x14ac:dyDescent="0.25">
      <c r="A10" s="15" t="s">
        <v>22</v>
      </c>
      <c r="B10" s="32" t="s">
        <v>47</v>
      </c>
      <c r="C10" s="5" t="s">
        <v>48</v>
      </c>
      <c r="D10" s="5" t="s">
        <v>8</v>
      </c>
      <c r="E10" s="16">
        <v>27731</v>
      </c>
      <c r="F10" s="23">
        <v>148</v>
      </c>
      <c r="G10" s="23">
        <v>51</v>
      </c>
      <c r="H10" s="23">
        <v>17</v>
      </c>
      <c r="I10" s="24">
        <f t="shared" si="0"/>
        <v>199</v>
      </c>
    </row>
    <row r="11" spans="1:10" s="3" customFormat="1" ht="15" customHeight="1" x14ac:dyDescent="0.25">
      <c r="A11" s="15" t="s">
        <v>23</v>
      </c>
      <c r="B11" s="32" t="s">
        <v>31</v>
      </c>
      <c r="C11" s="5" t="s">
        <v>15</v>
      </c>
      <c r="D11" s="5" t="s">
        <v>8</v>
      </c>
      <c r="E11" s="16">
        <v>26869</v>
      </c>
      <c r="F11" s="23">
        <v>152</v>
      </c>
      <c r="G11" s="23">
        <v>46</v>
      </c>
      <c r="H11" s="23">
        <v>12</v>
      </c>
      <c r="I11" s="24">
        <f t="shared" si="0"/>
        <v>198</v>
      </c>
    </row>
    <row r="12" spans="1:10" s="3" customFormat="1" ht="15" customHeight="1" x14ac:dyDescent="0.25">
      <c r="A12" s="15" t="s">
        <v>24</v>
      </c>
      <c r="B12" s="26"/>
      <c r="C12" s="6"/>
      <c r="D12" s="6"/>
      <c r="E12" s="16"/>
      <c r="F12" s="23"/>
      <c r="G12" s="23"/>
      <c r="H12" s="23"/>
      <c r="I12" s="24" t="str">
        <f t="shared" ref="I12:I20" si="1">IF(B12="","",F12+G12)</f>
        <v/>
      </c>
    </row>
    <row r="13" spans="1:10" s="3" customFormat="1" ht="15" hidden="1" customHeight="1" x14ac:dyDescent="0.25">
      <c r="A13" s="15" t="s">
        <v>25</v>
      </c>
      <c r="B13" s="32"/>
      <c r="C13" s="5"/>
      <c r="D13" s="5"/>
      <c r="E13" s="16"/>
      <c r="F13" s="23"/>
      <c r="G13" s="23"/>
      <c r="H13" s="23"/>
      <c r="I13" s="24" t="str">
        <f t="shared" si="1"/>
        <v/>
      </c>
    </row>
    <row r="14" spans="1:10" s="3" customFormat="1" ht="15" hidden="1" customHeight="1" x14ac:dyDescent="0.25">
      <c r="A14" s="15" t="s">
        <v>26</v>
      </c>
      <c r="B14" s="6"/>
      <c r="C14" s="6"/>
      <c r="D14" s="6"/>
      <c r="E14" s="16"/>
      <c r="F14" s="23"/>
      <c r="G14" s="23"/>
      <c r="H14" s="23"/>
      <c r="I14" s="24" t="str">
        <f t="shared" si="1"/>
        <v/>
      </c>
    </row>
    <row r="15" spans="1:10" s="3" customFormat="1" ht="15" hidden="1" customHeight="1" x14ac:dyDescent="0.25">
      <c r="A15" s="15" t="s">
        <v>27</v>
      </c>
      <c r="B15" s="32"/>
      <c r="C15" s="5"/>
      <c r="D15" s="5"/>
      <c r="E15" s="16"/>
      <c r="F15" s="23"/>
      <c r="G15" s="23"/>
      <c r="H15" s="23"/>
      <c r="I15" s="24" t="str">
        <f t="shared" si="1"/>
        <v/>
      </c>
    </row>
    <row r="16" spans="1:10" s="3" customFormat="1" ht="15" hidden="1" customHeight="1" x14ac:dyDescent="0.25">
      <c r="A16" s="15" t="s">
        <v>28</v>
      </c>
      <c r="B16" s="5"/>
      <c r="C16" s="5"/>
      <c r="D16" s="5"/>
      <c r="E16" s="16"/>
      <c r="F16" s="23"/>
      <c r="G16" s="23"/>
      <c r="H16" s="23"/>
      <c r="I16" s="24" t="str">
        <f t="shared" si="1"/>
        <v/>
      </c>
    </row>
    <row r="17" spans="1:9" s="3" customFormat="1" ht="15" hidden="1" customHeight="1" x14ac:dyDescent="0.25">
      <c r="A17" s="15" t="s">
        <v>42</v>
      </c>
      <c r="B17" s="6"/>
      <c r="C17" s="6"/>
      <c r="D17" s="6"/>
      <c r="E17" s="16"/>
      <c r="F17" s="23"/>
      <c r="G17" s="23"/>
      <c r="H17" s="23"/>
      <c r="I17" s="24" t="str">
        <f t="shared" si="1"/>
        <v/>
      </c>
    </row>
    <row r="18" spans="1:9" s="3" customFormat="1" ht="15" hidden="1" customHeight="1" x14ac:dyDescent="0.25">
      <c r="A18" s="15" t="s">
        <v>43</v>
      </c>
      <c r="B18" s="6"/>
      <c r="C18" s="6"/>
      <c r="D18" s="6"/>
      <c r="E18" s="16"/>
      <c r="F18" s="23"/>
      <c r="G18" s="23"/>
      <c r="H18" s="23"/>
      <c r="I18" s="24" t="str">
        <f t="shared" si="1"/>
        <v/>
      </c>
    </row>
    <row r="19" spans="1:9" s="3" customFormat="1" ht="15" hidden="1" customHeight="1" x14ac:dyDescent="0.25">
      <c r="A19" s="15" t="s">
        <v>44</v>
      </c>
      <c r="B19" s="21"/>
      <c r="C19" s="21"/>
      <c r="D19" s="21"/>
      <c r="E19" s="22"/>
      <c r="F19" s="23"/>
      <c r="G19" s="23"/>
      <c r="H19" s="23"/>
      <c r="I19" s="24" t="str">
        <f t="shared" si="1"/>
        <v/>
      </c>
    </row>
    <row r="20" spans="1:9" s="3" customFormat="1" ht="15" hidden="1" customHeight="1" x14ac:dyDescent="0.25">
      <c r="A20" s="15" t="s">
        <v>45</v>
      </c>
      <c r="B20" s="5"/>
      <c r="C20" s="5"/>
      <c r="D20" s="5"/>
      <c r="E20" s="16"/>
      <c r="F20" s="23"/>
      <c r="G20" s="23"/>
      <c r="H20" s="23"/>
      <c r="I20" s="24" t="str">
        <f t="shared" si="1"/>
        <v/>
      </c>
    </row>
    <row r="21" spans="1:9" s="3" customFormat="1" ht="15" customHeight="1" x14ac:dyDescent="0.25">
      <c r="A21" s="7"/>
      <c r="B21" s="9" t="s">
        <v>12</v>
      </c>
      <c r="C21" s="13"/>
      <c r="D21" s="13"/>
      <c r="E21" s="14"/>
      <c r="F21" s="29"/>
      <c r="G21" s="30"/>
      <c r="H21" s="30"/>
      <c r="I21" s="31"/>
    </row>
    <row r="22" spans="1:9" s="3" customFormat="1" ht="15" customHeight="1" x14ac:dyDescent="0.25">
      <c r="A22" s="15" t="s">
        <v>3</v>
      </c>
      <c r="B22" s="25" t="s">
        <v>58</v>
      </c>
      <c r="C22" s="6" t="s">
        <v>54</v>
      </c>
      <c r="D22" s="21" t="s">
        <v>29</v>
      </c>
      <c r="E22" s="22" t="s">
        <v>39</v>
      </c>
      <c r="F22" s="27">
        <v>156</v>
      </c>
      <c r="G22" s="27">
        <v>70</v>
      </c>
      <c r="H22" s="27">
        <v>11</v>
      </c>
      <c r="I22" s="28">
        <f>IF(B22="","",F22+G22)</f>
        <v>226</v>
      </c>
    </row>
    <row r="23" spans="1:9" s="3" customFormat="1" ht="15" customHeight="1" x14ac:dyDescent="0.25">
      <c r="A23" s="15" t="s">
        <v>4</v>
      </c>
      <c r="B23" s="25" t="s">
        <v>49</v>
      </c>
      <c r="C23" s="21" t="s">
        <v>48</v>
      </c>
      <c r="D23" s="21" t="s">
        <v>29</v>
      </c>
      <c r="E23" s="22">
        <v>26735</v>
      </c>
      <c r="F23" s="23"/>
      <c r="G23" s="23"/>
      <c r="H23" s="23"/>
      <c r="I23" s="24">
        <f>IF(B23="","",F23+G23)</f>
        <v>0</v>
      </c>
    </row>
    <row r="24" spans="1:9" s="3" customFormat="1" ht="15" customHeight="1" x14ac:dyDescent="0.25">
      <c r="A24" s="15" t="s">
        <v>5</v>
      </c>
      <c r="B24" s="25" t="s">
        <v>59</v>
      </c>
      <c r="C24" s="21" t="s">
        <v>54</v>
      </c>
      <c r="D24" s="21" t="s">
        <v>29</v>
      </c>
      <c r="E24" s="22" t="s">
        <v>39</v>
      </c>
      <c r="F24" s="23"/>
      <c r="G24" s="23"/>
      <c r="H24" s="23"/>
      <c r="I24" s="24">
        <f>IF(B24="","",F24+G24)</f>
        <v>0</v>
      </c>
    </row>
    <row r="25" spans="1:9" s="3" customFormat="1" ht="15" customHeight="1" x14ac:dyDescent="0.25">
      <c r="A25" s="15" t="s">
        <v>6</v>
      </c>
      <c r="B25" s="25"/>
      <c r="C25" s="21"/>
      <c r="D25" s="21"/>
      <c r="E25" s="22"/>
      <c r="F25" s="23"/>
      <c r="G25" s="23"/>
      <c r="H25" s="23"/>
      <c r="I25" s="24" t="str">
        <f t="shared" ref="I25:I36" si="2">IF(B25="","",F25+G25)</f>
        <v/>
      </c>
    </row>
    <row r="26" spans="1:9" s="3" customFormat="1" ht="15" hidden="1" customHeight="1" x14ac:dyDescent="0.25">
      <c r="A26" s="15" t="s">
        <v>22</v>
      </c>
      <c r="B26" s="21"/>
      <c r="C26" s="21"/>
      <c r="D26" s="21"/>
      <c r="E26" s="22"/>
      <c r="F26" s="23"/>
      <c r="G26" s="23"/>
      <c r="H26" s="23"/>
      <c r="I26" s="24" t="str">
        <f t="shared" si="2"/>
        <v/>
      </c>
    </row>
    <row r="27" spans="1:9" s="3" customFormat="1" ht="15" hidden="1" customHeight="1" x14ac:dyDescent="0.25">
      <c r="A27" s="15" t="s">
        <v>23</v>
      </c>
      <c r="B27" s="21"/>
      <c r="C27" s="21"/>
      <c r="D27" s="21"/>
      <c r="E27" s="22"/>
      <c r="F27" s="23"/>
      <c r="G27" s="23"/>
      <c r="H27" s="23"/>
      <c r="I27" s="24" t="str">
        <f t="shared" si="2"/>
        <v/>
      </c>
    </row>
    <row r="28" spans="1:9" s="3" customFormat="1" ht="15" hidden="1" customHeight="1" x14ac:dyDescent="0.25">
      <c r="A28" s="15" t="s">
        <v>24</v>
      </c>
      <c r="B28" s="21"/>
      <c r="C28" s="21"/>
      <c r="D28" s="21"/>
      <c r="E28" s="22"/>
      <c r="F28" s="23"/>
      <c r="G28" s="23"/>
      <c r="H28" s="23"/>
      <c r="I28" s="24" t="str">
        <f t="shared" si="2"/>
        <v/>
      </c>
    </row>
    <row r="29" spans="1:9" s="3" customFormat="1" ht="15" hidden="1" customHeight="1" x14ac:dyDescent="0.25">
      <c r="A29" s="15" t="s">
        <v>25</v>
      </c>
      <c r="B29" s="21"/>
      <c r="C29" s="21"/>
      <c r="D29" s="21"/>
      <c r="E29" s="22"/>
      <c r="F29" s="23"/>
      <c r="G29" s="23"/>
      <c r="H29" s="23"/>
      <c r="I29" s="24" t="str">
        <f t="shared" si="2"/>
        <v/>
      </c>
    </row>
    <row r="30" spans="1:9" s="3" customFormat="1" ht="15" hidden="1" customHeight="1" x14ac:dyDescent="0.25">
      <c r="A30" s="15" t="s">
        <v>26</v>
      </c>
      <c r="B30" s="21"/>
      <c r="C30" s="21"/>
      <c r="D30" s="21"/>
      <c r="E30" s="22"/>
      <c r="F30" s="23"/>
      <c r="G30" s="23"/>
      <c r="H30" s="23"/>
      <c r="I30" s="24" t="str">
        <f t="shared" si="2"/>
        <v/>
      </c>
    </row>
    <row r="31" spans="1:9" s="3" customFormat="1" ht="15" hidden="1" customHeight="1" x14ac:dyDescent="0.25">
      <c r="A31" s="15" t="s">
        <v>27</v>
      </c>
      <c r="B31" s="21"/>
      <c r="C31" s="21"/>
      <c r="D31" s="21"/>
      <c r="E31" s="22"/>
      <c r="F31" s="23"/>
      <c r="G31" s="23"/>
      <c r="H31" s="23"/>
      <c r="I31" s="24" t="str">
        <f t="shared" si="2"/>
        <v/>
      </c>
    </row>
    <row r="32" spans="1:9" s="3" customFormat="1" ht="15" hidden="1" customHeight="1" x14ac:dyDescent="0.25">
      <c r="A32" s="15" t="s">
        <v>28</v>
      </c>
      <c r="B32" s="5"/>
      <c r="C32" s="21"/>
      <c r="D32" s="21"/>
      <c r="E32" s="22"/>
      <c r="F32" s="23"/>
      <c r="G32" s="23"/>
      <c r="H32" s="23"/>
      <c r="I32" s="24" t="str">
        <f t="shared" si="2"/>
        <v/>
      </c>
    </row>
    <row r="33" spans="1:9" s="3" customFormat="1" ht="15" hidden="1" customHeight="1" x14ac:dyDescent="0.25">
      <c r="A33" s="15" t="s">
        <v>42</v>
      </c>
      <c r="B33" s="6"/>
      <c r="C33" s="21"/>
      <c r="D33" s="21"/>
      <c r="E33" s="22"/>
      <c r="F33" s="23"/>
      <c r="G33" s="23"/>
      <c r="H33" s="23"/>
      <c r="I33" s="24" t="str">
        <f t="shared" si="2"/>
        <v/>
      </c>
    </row>
    <row r="34" spans="1:9" s="3" customFormat="1" ht="15" hidden="1" customHeight="1" x14ac:dyDescent="0.25">
      <c r="A34" s="15" t="s">
        <v>43</v>
      </c>
      <c r="B34" s="6"/>
      <c r="C34" s="21"/>
      <c r="D34" s="21"/>
      <c r="E34" s="22"/>
      <c r="F34" s="23"/>
      <c r="G34" s="23"/>
      <c r="H34" s="23"/>
      <c r="I34" s="24" t="str">
        <f t="shared" si="2"/>
        <v/>
      </c>
    </row>
    <row r="35" spans="1:9" s="3" customFormat="1" ht="15" hidden="1" customHeight="1" x14ac:dyDescent="0.25">
      <c r="A35" s="15" t="s">
        <v>44</v>
      </c>
      <c r="B35" s="21"/>
      <c r="C35" s="6"/>
      <c r="D35" s="6"/>
      <c r="E35" s="16"/>
      <c r="F35" s="23"/>
      <c r="G35" s="23"/>
      <c r="H35" s="23"/>
      <c r="I35" s="24" t="str">
        <f t="shared" si="2"/>
        <v/>
      </c>
    </row>
    <row r="36" spans="1:9" s="3" customFormat="1" ht="15" hidden="1" customHeight="1" x14ac:dyDescent="0.25">
      <c r="A36" s="15" t="s">
        <v>45</v>
      </c>
      <c r="B36" s="5"/>
      <c r="C36" s="6"/>
      <c r="D36" s="6"/>
      <c r="E36" s="16"/>
      <c r="F36" s="23"/>
      <c r="G36" s="23"/>
      <c r="H36" s="23"/>
      <c r="I36" s="24" t="str">
        <f t="shared" si="2"/>
        <v/>
      </c>
    </row>
    <row r="37" spans="1:9" s="3" customFormat="1" ht="15" customHeight="1" x14ac:dyDescent="0.25">
      <c r="A37" s="7"/>
      <c r="B37" s="9" t="s">
        <v>13</v>
      </c>
      <c r="C37" s="13"/>
      <c r="D37" s="13"/>
      <c r="E37" s="14"/>
      <c r="F37" s="19"/>
      <c r="G37" s="20"/>
      <c r="H37" s="20"/>
      <c r="I37" s="31"/>
    </row>
    <row r="38" spans="1:9" s="3" customFormat="1" ht="15" customHeight="1" x14ac:dyDescent="0.25">
      <c r="A38" s="15" t="s">
        <v>3</v>
      </c>
      <c r="B38" s="26" t="s">
        <v>37</v>
      </c>
      <c r="C38" s="6" t="s">
        <v>15</v>
      </c>
      <c r="D38" s="6" t="s">
        <v>9</v>
      </c>
      <c r="E38" s="16">
        <v>27341</v>
      </c>
      <c r="F38" s="23">
        <v>173</v>
      </c>
      <c r="G38" s="23">
        <v>93</v>
      </c>
      <c r="H38" s="23">
        <v>4</v>
      </c>
      <c r="I38" s="24">
        <f t="shared" ref="I38:I49" si="3">IF(B38="","",F38+G38)</f>
        <v>266</v>
      </c>
    </row>
    <row r="39" spans="1:9" s="3" customFormat="1" ht="15" customHeight="1" x14ac:dyDescent="0.25">
      <c r="A39" s="15" t="s">
        <v>4</v>
      </c>
      <c r="B39" s="26" t="s">
        <v>36</v>
      </c>
      <c r="C39" s="6" t="s">
        <v>15</v>
      </c>
      <c r="D39" s="6" t="s">
        <v>9</v>
      </c>
      <c r="E39" s="16">
        <v>27909</v>
      </c>
      <c r="F39" s="23">
        <v>166</v>
      </c>
      <c r="G39" s="23">
        <v>86</v>
      </c>
      <c r="H39" s="23">
        <v>9</v>
      </c>
      <c r="I39" s="24">
        <f t="shared" si="3"/>
        <v>252</v>
      </c>
    </row>
    <row r="40" spans="1:9" s="3" customFormat="1" ht="15" customHeight="1" x14ac:dyDescent="0.25">
      <c r="A40" s="15" t="s">
        <v>5</v>
      </c>
      <c r="B40" s="26" t="s">
        <v>35</v>
      </c>
      <c r="C40" s="6" t="s">
        <v>15</v>
      </c>
      <c r="D40" s="6" t="s">
        <v>9</v>
      </c>
      <c r="E40" s="16">
        <v>27532</v>
      </c>
      <c r="F40" s="23">
        <v>166</v>
      </c>
      <c r="G40" s="23">
        <v>81</v>
      </c>
      <c r="H40" s="23">
        <v>10</v>
      </c>
      <c r="I40" s="24">
        <f t="shared" si="3"/>
        <v>247</v>
      </c>
    </row>
    <row r="41" spans="1:9" s="3" customFormat="1" ht="15" customHeight="1" x14ac:dyDescent="0.25">
      <c r="A41" s="15" t="s">
        <v>6</v>
      </c>
      <c r="B41" s="26" t="s">
        <v>34</v>
      </c>
      <c r="C41" s="6" t="s">
        <v>15</v>
      </c>
      <c r="D41" s="6" t="s">
        <v>9</v>
      </c>
      <c r="E41" s="16">
        <v>27531</v>
      </c>
      <c r="F41" s="23">
        <v>151</v>
      </c>
      <c r="G41" s="23">
        <v>87</v>
      </c>
      <c r="H41" s="23">
        <v>7</v>
      </c>
      <c r="I41" s="24">
        <f t="shared" si="3"/>
        <v>238</v>
      </c>
    </row>
    <row r="42" spans="1:9" s="3" customFormat="1" ht="15" customHeight="1" x14ac:dyDescent="0.25">
      <c r="A42" s="15" t="s">
        <v>22</v>
      </c>
      <c r="B42" s="26" t="s">
        <v>52</v>
      </c>
      <c r="C42" s="6" t="s">
        <v>48</v>
      </c>
      <c r="D42" s="6" t="s">
        <v>9</v>
      </c>
      <c r="E42" s="16">
        <v>27732</v>
      </c>
      <c r="F42" s="23">
        <v>160</v>
      </c>
      <c r="G42" s="23">
        <v>73</v>
      </c>
      <c r="H42" s="23">
        <v>3</v>
      </c>
      <c r="I42" s="24">
        <f t="shared" si="3"/>
        <v>233</v>
      </c>
    </row>
    <row r="43" spans="1:9" s="3" customFormat="1" ht="15" customHeight="1" x14ac:dyDescent="0.25">
      <c r="A43" s="15" t="s">
        <v>23</v>
      </c>
      <c r="B43" s="26" t="s">
        <v>51</v>
      </c>
      <c r="C43" s="6" t="s">
        <v>48</v>
      </c>
      <c r="D43" s="6" t="s">
        <v>9</v>
      </c>
      <c r="E43" s="16">
        <v>28034</v>
      </c>
      <c r="F43" s="23">
        <v>125</v>
      </c>
      <c r="G43" s="23">
        <v>77</v>
      </c>
      <c r="H43" s="23">
        <v>8</v>
      </c>
      <c r="I43" s="24">
        <f t="shared" si="3"/>
        <v>202</v>
      </c>
    </row>
    <row r="44" spans="1:9" s="3" customFormat="1" ht="15" customHeight="1" x14ac:dyDescent="0.25">
      <c r="A44" s="15" t="s">
        <v>24</v>
      </c>
      <c r="B44" s="26" t="s">
        <v>50</v>
      </c>
      <c r="C44" s="6" t="s">
        <v>48</v>
      </c>
      <c r="D44" s="6" t="s">
        <v>9</v>
      </c>
      <c r="E44" s="16">
        <v>28035</v>
      </c>
      <c r="F44" s="23">
        <v>100</v>
      </c>
      <c r="G44" s="23">
        <v>73</v>
      </c>
      <c r="H44" s="23">
        <v>14</v>
      </c>
      <c r="I44" s="24">
        <f t="shared" si="3"/>
        <v>173</v>
      </c>
    </row>
    <row r="45" spans="1:9" s="3" customFormat="1" ht="15" customHeight="1" x14ac:dyDescent="0.25">
      <c r="A45" s="15" t="s">
        <v>25</v>
      </c>
      <c r="B45" s="26" t="s">
        <v>30</v>
      </c>
      <c r="C45" s="6" t="s">
        <v>16</v>
      </c>
      <c r="D45" s="6" t="s">
        <v>9</v>
      </c>
      <c r="E45" s="16" t="s">
        <v>39</v>
      </c>
      <c r="F45" s="23"/>
      <c r="G45" s="23"/>
      <c r="H45" s="23"/>
      <c r="I45" s="24">
        <f t="shared" si="3"/>
        <v>0</v>
      </c>
    </row>
    <row r="46" spans="1:9" s="3" customFormat="1" ht="15" customHeight="1" x14ac:dyDescent="0.25">
      <c r="A46" s="15" t="s">
        <v>26</v>
      </c>
      <c r="B46" s="26" t="s">
        <v>53</v>
      </c>
      <c r="C46" s="6" t="s">
        <v>54</v>
      </c>
      <c r="D46" s="6" t="s">
        <v>9</v>
      </c>
      <c r="E46" s="16" t="s">
        <v>39</v>
      </c>
      <c r="F46" s="23"/>
      <c r="G46" s="23"/>
      <c r="H46" s="23"/>
      <c r="I46" s="24">
        <f t="shared" si="3"/>
        <v>0</v>
      </c>
    </row>
    <row r="47" spans="1:9" s="3" customFormat="1" ht="15" customHeight="1" x14ac:dyDescent="0.25">
      <c r="A47" s="15" t="s">
        <v>27</v>
      </c>
      <c r="B47" s="25" t="s">
        <v>60</v>
      </c>
      <c r="C47" s="6" t="s">
        <v>54</v>
      </c>
      <c r="D47" s="6" t="s">
        <v>9</v>
      </c>
      <c r="E47" s="16" t="s">
        <v>39</v>
      </c>
      <c r="F47" s="23"/>
      <c r="G47" s="23"/>
      <c r="H47" s="23"/>
      <c r="I47" s="24">
        <f t="shared" si="3"/>
        <v>0</v>
      </c>
    </row>
    <row r="48" spans="1:9" s="3" customFormat="1" ht="15" customHeight="1" x14ac:dyDescent="0.25">
      <c r="A48" s="15" t="s">
        <v>28</v>
      </c>
      <c r="B48" s="26" t="s">
        <v>33</v>
      </c>
      <c r="C48" s="6" t="s">
        <v>15</v>
      </c>
      <c r="D48" s="6" t="s">
        <v>9</v>
      </c>
      <c r="E48" s="16">
        <v>27583</v>
      </c>
      <c r="F48" s="23"/>
      <c r="G48" s="23"/>
      <c r="H48" s="23"/>
      <c r="I48" s="24">
        <f t="shared" si="3"/>
        <v>0</v>
      </c>
    </row>
    <row r="49" spans="1:9" s="3" customFormat="1" ht="15" customHeight="1" x14ac:dyDescent="0.25">
      <c r="A49" s="15" t="s">
        <v>42</v>
      </c>
      <c r="B49" s="26" t="s">
        <v>38</v>
      </c>
      <c r="C49" s="6" t="s">
        <v>15</v>
      </c>
      <c r="D49" s="6" t="s">
        <v>9</v>
      </c>
      <c r="E49" s="16">
        <v>27978</v>
      </c>
      <c r="F49" s="23"/>
      <c r="G49" s="23"/>
      <c r="H49" s="23"/>
      <c r="I49" s="24">
        <f t="shared" si="3"/>
        <v>0</v>
      </c>
    </row>
    <row r="50" spans="1:9" s="3" customFormat="1" ht="15" customHeight="1" x14ac:dyDescent="0.25">
      <c r="A50" s="15" t="s">
        <v>43</v>
      </c>
      <c r="B50" s="26"/>
      <c r="C50" s="6"/>
      <c r="D50" s="6"/>
      <c r="E50" s="16"/>
      <c r="F50" s="23"/>
      <c r="G50" s="23"/>
      <c r="H50" s="23"/>
      <c r="I50" s="24" t="str">
        <f t="shared" ref="I50:I52" si="4">IF(B50="","",F50+G50)</f>
        <v/>
      </c>
    </row>
    <row r="51" spans="1:9" s="3" customFormat="1" ht="15" hidden="1" customHeight="1" x14ac:dyDescent="0.25">
      <c r="A51" s="15" t="s">
        <v>44</v>
      </c>
      <c r="B51" s="26"/>
      <c r="C51" s="6"/>
      <c r="D51" s="6"/>
      <c r="E51" s="16"/>
      <c r="F51" s="23"/>
      <c r="G51" s="23"/>
      <c r="H51" s="23"/>
      <c r="I51" s="24" t="str">
        <f t="shared" si="4"/>
        <v/>
      </c>
    </row>
    <row r="52" spans="1:9" s="3" customFormat="1" ht="15" hidden="1" customHeight="1" x14ac:dyDescent="0.25">
      <c r="A52" s="15" t="s">
        <v>45</v>
      </c>
      <c r="B52" s="26"/>
      <c r="C52" s="6"/>
      <c r="D52" s="6"/>
      <c r="E52" s="16"/>
      <c r="F52" s="23"/>
      <c r="G52" s="23"/>
      <c r="H52" s="23"/>
      <c r="I52" s="24" t="str">
        <f t="shared" si="4"/>
        <v/>
      </c>
    </row>
    <row r="53" spans="1:9" s="3" customFormat="1" ht="15" customHeight="1" x14ac:dyDescent="0.25">
      <c r="A53" s="7"/>
      <c r="B53" s="9" t="s">
        <v>14</v>
      </c>
      <c r="C53" s="13"/>
      <c r="D53" s="13"/>
      <c r="E53" s="14"/>
      <c r="F53" s="19"/>
      <c r="G53" s="20"/>
      <c r="H53" s="20"/>
      <c r="I53" s="31"/>
    </row>
    <row r="54" spans="1:9" s="3" customFormat="1" ht="15" customHeight="1" x14ac:dyDescent="0.25">
      <c r="A54" s="15" t="s">
        <v>3</v>
      </c>
      <c r="B54" s="26" t="s">
        <v>61</v>
      </c>
      <c r="C54" s="6" t="s">
        <v>41</v>
      </c>
      <c r="D54" s="6" t="s">
        <v>29</v>
      </c>
      <c r="E54" s="16">
        <v>27218</v>
      </c>
      <c r="F54" s="23">
        <v>169</v>
      </c>
      <c r="G54" s="23">
        <v>80</v>
      </c>
      <c r="H54" s="23">
        <v>4</v>
      </c>
      <c r="I54" s="24">
        <f>IF(B54="","",F54+G54)</f>
        <v>249</v>
      </c>
    </row>
    <row r="55" spans="1:9" s="3" customFormat="1" ht="15" customHeight="1" x14ac:dyDescent="0.25">
      <c r="A55" s="15" t="s">
        <v>4</v>
      </c>
      <c r="B55" s="25" t="s">
        <v>55</v>
      </c>
      <c r="C55" s="21" t="s">
        <v>54</v>
      </c>
      <c r="D55" s="21" t="s">
        <v>10</v>
      </c>
      <c r="E55" s="22" t="s">
        <v>39</v>
      </c>
      <c r="F55" s="23">
        <v>115</v>
      </c>
      <c r="G55" s="23">
        <v>91</v>
      </c>
      <c r="H55" s="23">
        <v>12</v>
      </c>
      <c r="I55" s="24">
        <f>IF(B55="","",F55+G55)</f>
        <v>206</v>
      </c>
    </row>
    <row r="56" spans="1:9" s="3" customFormat="1" ht="15" customHeight="1" x14ac:dyDescent="0.25">
      <c r="A56" s="15" t="s">
        <v>5</v>
      </c>
      <c r="B56" s="26"/>
      <c r="C56" s="6"/>
      <c r="D56" s="6"/>
      <c r="E56" s="16"/>
      <c r="F56" s="23"/>
      <c r="G56" s="23"/>
      <c r="H56" s="23"/>
      <c r="I56" s="24">
        <v>0</v>
      </c>
    </row>
    <row r="57" spans="1:9" s="3" customFormat="1" ht="15" hidden="1" customHeight="1" x14ac:dyDescent="0.25">
      <c r="A57" s="15" t="s">
        <v>6</v>
      </c>
      <c r="B57" s="6"/>
      <c r="C57" s="6"/>
      <c r="D57" s="6"/>
      <c r="E57" s="16"/>
      <c r="F57" s="23"/>
      <c r="G57" s="23"/>
      <c r="H57" s="23"/>
      <c r="I57" s="24" t="str">
        <f t="shared" ref="I57:I60" si="5">IF(B57="","",F57+G57)</f>
        <v/>
      </c>
    </row>
    <row r="58" spans="1:9" s="3" customFormat="1" ht="15" hidden="1" customHeight="1" x14ac:dyDescent="0.25">
      <c r="A58" s="15" t="s">
        <v>22</v>
      </c>
      <c r="B58" s="21"/>
      <c r="C58" s="6"/>
      <c r="D58" s="6"/>
      <c r="E58" s="16"/>
      <c r="F58" s="23"/>
      <c r="G58" s="23"/>
      <c r="H58" s="23"/>
      <c r="I58" s="24" t="str">
        <f t="shared" si="5"/>
        <v/>
      </c>
    </row>
    <row r="59" spans="1:9" s="3" customFormat="1" ht="15" hidden="1" customHeight="1" x14ac:dyDescent="0.25">
      <c r="A59" s="15" t="s">
        <v>23</v>
      </c>
      <c r="B59" s="6"/>
      <c r="C59" s="6"/>
      <c r="D59" s="6"/>
      <c r="E59" s="16"/>
      <c r="F59" s="23"/>
      <c r="G59" s="23"/>
      <c r="H59" s="23"/>
      <c r="I59" s="24" t="str">
        <f t="shared" si="5"/>
        <v/>
      </c>
    </row>
    <row r="60" spans="1:9" s="3" customFormat="1" ht="15" hidden="1" customHeight="1" x14ac:dyDescent="0.25">
      <c r="A60" s="15" t="s">
        <v>24</v>
      </c>
      <c r="B60" s="21"/>
      <c r="C60" s="6"/>
      <c r="D60" s="6"/>
      <c r="E60" s="16"/>
      <c r="F60" s="23"/>
      <c r="G60" s="23"/>
      <c r="H60" s="23"/>
      <c r="I60" s="24" t="str">
        <f t="shared" si="5"/>
        <v/>
      </c>
    </row>
  </sheetData>
  <sortState xmlns:xlrd2="http://schemas.microsoft.com/office/spreadsheetml/2017/richdata2" ref="B54:I56">
    <sortCondition descending="1" ref="I54:I56"/>
  </sortState>
  <mergeCells count="10">
    <mergeCell ref="G2:G4"/>
    <mergeCell ref="H2:H4"/>
    <mergeCell ref="A1:I1"/>
    <mergeCell ref="A2:A4"/>
    <mergeCell ref="B2:B4"/>
    <mergeCell ref="C2:C4"/>
    <mergeCell ref="D2:D4"/>
    <mergeCell ref="E2:E4"/>
    <mergeCell ref="F2:F4"/>
    <mergeCell ref="I2:I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A4FB-B4EC-4533-9051-5F431FA02BE6}">
  <dimension ref="A1:J6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63" t="s">
        <v>62</v>
      </c>
      <c r="B1" s="63"/>
      <c r="C1" s="63"/>
      <c r="D1" s="63"/>
      <c r="E1" s="63"/>
      <c r="F1" s="63"/>
      <c r="G1" s="63"/>
      <c r="H1" s="63"/>
      <c r="I1" s="63"/>
      <c r="J1" s="34"/>
    </row>
    <row r="2" spans="1:10" s="3" customFormat="1" ht="18" customHeight="1" thickBot="1" x14ac:dyDescent="0.3">
      <c r="A2" s="64" t="s">
        <v>1</v>
      </c>
      <c r="B2" s="65" t="s">
        <v>2</v>
      </c>
      <c r="C2" s="65" t="s">
        <v>0</v>
      </c>
      <c r="D2" s="66" t="s">
        <v>7</v>
      </c>
      <c r="E2" s="67" t="s">
        <v>17</v>
      </c>
      <c r="F2" s="67" t="s">
        <v>18</v>
      </c>
      <c r="G2" s="67" t="s">
        <v>19</v>
      </c>
      <c r="H2" s="67" t="s">
        <v>20</v>
      </c>
      <c r="I2" s="68" t="s">
        <v>21</v>
      </c>
    </row>
    <row r="3" spans="1:10" s="3" customFormat="1" ht="18" customHeight="1" thickBot="1" x14ac:dyDescent="0.3">
      <c r="A3" s="64"/>
      <c r="B3" s="65"/>
      <c r="C3" s="65"/>
      <c r="D3" s="66"/>
      <c r="E3" s="67"/>
      <c r="F3" s="67"/>
      <c r="G3" s="67"/>
      <c r="H3" s="67"/>
      <c r="I3" s="68"/>
    </row>
    <row r="4" spans="1:10" s="3" customFormat="1" ht="18" customHeight="1" thickBot="1" x14ac:dyDescent="0.3">
      <c r="A4" s="64"/>
      <c r="B4" s="65"/>
      <c r="C4" s="65"/>
      <c r="D4" s="66"/>
      <c r="E4" s="67"/>
      <c r="F4" s="67"/>
      <c r="G4" s="67"/>
      <c r="H4" s="67"/>
      <c r="I4" s="68"/>
    </row>
    <row r="5" spans="1:10" s="3" customFormat="1" ht="18" customHeight="1" x14ac:dyDescent="0.25">
      <c r="A5" s="35"/>
      <c r="B5" s="36" t="s">
        <v>11</v>
      </c>
      <c r="C5" s="37"/>
      <c r="D5" s="38"/>
      <c r="E5" s="39"/>
      <c r="F5" s="40"/>
      <c r="G5" s="41"/>
      <c r="H5" s="41"/>
      <c r="I5" s="42"/>
    </row>
    <row r="6" spans="1:10" s="3" customFormat="1" ht="15" customHeight="1" x14ac:dyDescent="0.25">
      <c r="A6" s="43" t="s">
        <v>3</v>
      </c>
      <c r="B6" s="44" t="s">
        <v>63</v>
      </c>
      <c r="C6" s="44" t="s">
        <v>64</v>
      </c>
      <c r="D6" s="44" t="s">
        <v>8</v>
      </c>
      <c r="E6" s="45">
        <v>27737</v>
      </c>
      <c r="F6" s="46">
        <f>98+91</f>
        <v>189</v>
      </c>
      <c r="G6" s="46">
        <f>71+44</f>
        <v>115</v>
      </c>
      <c r="H6" s="46">
        <v>4</v>
      </c>
      <c r="I6" s="47">
        <f>IF(B6="","",F6+G6)</f>
        <v>304</v>
      </c>
    </row>
    <row r="7" spans="1:10" s="3" customFormat="1" ht="15" customHeight="1" x14ac:dyDescent="0.25">
      <c r="A7" s="43" t="s">
        <v>4</v>
      </c>
      <c r="B7" s="48" t="s">
        <v>65</v>
      </c>
      <c r="C7" s="48" t="s">
        <v>66</v>
      </c>
      <c r="D7" s="44" t="s">
        <v>8</v>
      </c>
      <c r="E7" s="45">
        <v>27683</v>
      </c>
      <c r="F7" s="46">
        <f>83+82</f>
        <v>165</v>
      </c>
      <c r="G7" s="46">
        <f>12+18</f>
        <v>30</v>
      </c>
      <c r="H7" s="46">
        <v>20</v>
      </c>
      <c r="I7" s="47">
        <f>IF(B7="","",F7+G7)</f>
        <v>195</v>
      </c>
    </row>
    <row r="8" spans="1:10" s="3" customFormat="1" ht="15" customHeight="1" x14ac:dyDescent="0.25">
      <c r="A8" s="43" t="s">
        <v>5</v>
      </c>
      <c r="B8" s="44" t="s">
        <v>67</v>
      </c>
      <c r="C8" s="44" t="s">
        <v>68</v>
      </c>
      <c r="D8" s="44" t="s">
        <v>8</v>
      </c>
      <c r="E8" s="45">
        <v>28363</v>
      </c>
      <c r="F8" s="46">
        <f>56+62</f>
        <v>118</v>
      </c>
      <c r="G8" s="46">
        <f>24+13</f>
        <v>37</v>
      </c>
      <c r="H8" s="46">
        <v>14</v>
      </c>
      <c r="I8" s="47">
        <f>IF(B8="","",F8+G8)</f>
        <v>155</v>
      </c>
    </row>
    <row r="9" spans="1:10" s="3" customFormat="1" ht="15" customHeight="1" x14ac:dyDescent="0.25">
      <c r="A9" s="43" t="s">
        <v>6</v>
      </c>
      <c r="B9" s="48" t="s">
        <v>69</v>
      </c>
      <c r="C9" s="48" t="s">
        <v>66</v>
      </c>
      <c r="D9" s="44" t="s">
        <v>8</v>
      </c>
      <c r="E9" s="45">
        <v>28111</v>
      </c>
      <c r="F9" s="46"/>
      <c r="G9" s="46"/>
      <c r="H9" s="46"/>
      <c r="I9" s="47">
        <f>IF(B9="","",F9+G9)</f>
        <v>0</v>
      </c>
    </row>
    <row r="10" spans="1:10" s="3" customFormat="1" ht="15" customHeight="1" x14ac:dyDescent="0.25">
      <c r="A10" s="43" t="s">
        <v>22</v>
      </c>
      <c r="B10" s="48"/>
      <c r="C10" s="48"/>
      <c r="D10" s="44"/>
      <c r="E10" s="45"/>
      <c r="F10" s="46"/>
      <c r="G10" s="46"/>
      <c r="H10" s="46"/>
      <c r="I10" s="47" t="str">
        <f t="shared" ref="I10:I20" si="0">IF(B10="","",F10+G10)</f>
        <v/>
      </c>
    </row>
    <row r="11" spans="1:10" s="3" customFormat="1" ht="15" hidden="1" customHeight="1" x14ac:dyDescent="0.25">
      <c r="A11" s="43" t="s">
        <v>23</v>
      </c>
      <c r="B11" s="44"/>
      <c r="C11" s="44"/>
      <c r="D11" s="44"/>
      <c r="E11" s="45"/>
      <c r="F11" s="46"/>
      <c r="G11" s="46"/>
      <c r="H11" s="46"/>
      <c r="I11" s="47" t="str">
        <f t="shared" si="0"/>
        <v/>
      </c>
    </row>
    <row r="12" spans="1:10" s="3" customFormat="1" ht="15" hidden="1" customHeight="1" x14ac:dyDescent="0.25">
      <c r="A12" s="43" t="s">
        <v>24</v>
      </c>
      <c r="B12" s="44"/>
      <c r="C12" s="44"/>
      <c r="D12" s="44"/>
      <c r="E12" s="45"/>
      <c r="F12" s="46"/>
      <c r="G12" s="46"/>
      <c r="H12" s="46"/>
      <c r="I12" s="47" t="str">
        <f t="shared" si="0"/>
        <v/>
      </c>
    </row>
    <row r="13" spans="1:10" s="3" customFormat="1" ht="15" hidden="1" customHeight="1" x14ac:dyDescent="0.25">
      <c r="A13" s="43" t="s">
        <v>25</v>
      </c>
      <c r="B13" s="48"/>
      <c r="C13" s="48"/>
      <c r="D13" s="48"/>
      <c r="E13" s="45"/>
      <c r="F13" s="46"/>
      <c r="G13" s="46"/>
      <c r="H13" s="46"/>
      <c r="I13" s="47" t="str">
        <f t="shared" si="0"/>
        <v/>
      </c>
    </row>
    <row r="14" spans="1:10" s="3" customFormat="1" ht="15" hidden="1" customHeight="1" x14ac:dyDescent="0.25">
      <c r="A14" s="43" t="s">
        <v>26</v>
      </c>
      <c r="B14" s="48"/>
      <c r="C14" s="48"/>
      <c r="D14" s="48"/>
      <c r="E14" s="45"/>
      <c r="F14" s="46"/>
      <c r="G14" s="46"/>
      <c r="H14" s="46"/>
      <c r="I14" s="47" t="str">
        <f t="shared" si="0"/>
        <v/>
      </c>
    </row>
    <row r="15" spans="1:10" s="3" customFormat="1" ht="15" hidden="1" customHeight="1" x14ac:dyDescent="0.25">
      <c r="A15" s="43" t="s">
        <v>27</v>
      </c>
      <c r="B15" s="48"/>
      <c r="C15" s="48"/>
      <c r="D15" s="48"/>
      <c r="E15" s="45"/>
      <c r="F15" s="46"/>
      <c r="G15" s="46"/>
      <c r="H15" s="46"/>
      <c r="I15" s="47" t="str">
        <f t="shared" si="0"/>
        <v/>
      </c>
    </row>
    <row r="16" spans="1:10" s="3" customFormat="1" ht="15" hidden="1" customHeight="1" x14ac:dyDescent="0.25">
      <c r="A16" s="43" t="s">
        <v>28</v>
      </c>
      <c r="B16" s="48"/>
      <c r="C16" s="48"/>
      <c r="D16" s="48"/>
      <c r="E16" s="45"/>
      <c r="F16" s="46"/>
      <c r="G16" s="46"/>
      <c r="H16" s="46"/>
      <c r="I16" s="47" t="str">
        <f t="shared" si="0"/>
        <v/>
      </c>
    </row>
    <row r="17" spans="1:9" s="3" customFormat="1" ht="15" hidden="1" customHeight="1" x14ac:dyDescent="0.25">
      <c r="A17" s="43" t="s">
        <v>42</v>
      </c>
      <c r="B17" s="48"/>
      <c r="C17" s="48"/>
      <c r="D17" s="48"/>
      <c r="E17" s="45"/>
      <c r="F17" s="46"/>
      <c r="G17" s="46"/>
      <c r="H17" s="46"/>
      <c r="I17" s="47" t="str">
        <f t="shared" si="0"/>
        <v/>
      </c>
    </row>
    <row r="18" spans="1:9" s="3" customFormat="1" ht="15" hidden="1" customHeight="1" x14ac:dyDescent="0.25">
      <c r="A18" s="43" t="s">
        <v>43</v>
      </c>
      <c r="B18" s="48"/>
      <c r="C18" s="48"/>
      <c r="D18" s="48"/>
      <c r="E18" s="45"/>
      <c r="F18" s="46"/>
      <c r="G18" s="46"/>
      <c r="H18" s="46"/>
      <c r="I18" s="47" t="str">
        <f t="shared" si="0"/>
        <v/>
      </c>
    </row>
    <row r="19" spans="1:9" s="3" customFormat="1" ht="15" hidden="1" customHeight="1" x14ac:dyDescent="0.25">
      <c r="A19" s="43" t="s">
        <v>44</v>
      </c>
      <c r="B19" s="49"/>
      <c r="C19" s="49"/>
      <c r="D19" s="49"/>
      <c r="E19" s="50"/>
      <c r="F19" s="46"/>
      <c r="G19" s="46"/>
      <c r="H19" s="46"/>
      <c r="I19" s="47" t="str">
        <f t="shared" si="0"/>
        <v/>
      </c>
    </row>
    <row r="20" spans="1:9" s="3" customFormat="1" ht="15" hidden="1" customHeight="1" x14ac:dyDescent="0.25">
      <c r="A20" s="43" t="s">
        <v>45</v>
      </c>
      <c r="B20" s="44"/>
      <c r="C20" s="44"/>
      <c r="D20" s="44"/>
      <c r="E20" s="45"/>
      <c r="F20" s="46"/>
      <c r="G20" s="46"/>
      <c r="H20" s="46"/>
      <c r="I20" s="47" t="str">
        <f t="shared" si="0"/>
        <v/>
      </c>
    </row>
    <row r="21" spans="1:9" s="3" customFormat="1" ht="15" customHeight="1" x14ac:dyDescent="0.25">
      <c r="A21" s="51"/>
      <c r="B21" s="36" t="s">
        <v>12</v>
      </c>
      <c r="C21" s="52"/>
      <c r="D21" s="52"/>
      <c r="E21" s="53"/>
      <c r="F21" s="54"/>
      <c r="G21" s="55"/>
      <c r="H21" s="55"/>
      <c r="I21" s="56"/>
    </row>
    <row r="22" spans="1:9" s="3" customFormat="1" ht="15" customHeight="1" x14ac:dyDescent="0.25">
      <c r="A22" s="43" t="s">
        <v>3</v>
      </c>
      <c r="B22" s="49" t="s">
        <v>70</v>
      </c>
      <c r="C22" s="49" t="s">
        <v>64</v>
      </c>
      <c r="D22" s="49" t="s">
        <v>29</v>
      </c>
      <c r="E22" s="50">
        <v>26894</v>
      </c>
      <c r="F22" s="57">
        <f>77+86</f>
        <v>163</v>
      </c>
      <c r="G22" s="57">
        <f>54+44</f>
        <v>98</v>
      </c>
      <c r="H22" s="57">
        <v>2</v>
      </c>
      <c r="I22" s="58">
        <f>IF(B22="","",F22+G22)</f>
        <v>261</v>
      </c>
    </row>
    <row r="23" spans="1:9" s="3" customFormat="1" ht="15" customHeight="1" x14ac:dyDescent="0.25">
      <c r="A23" s="43" t="s">
        <v>4</v>
      </c>
      <c r="B23" s="49" t="s">
        <v>71</v>
      </c>
      <c r="C23" s="49" t="s">
        <v>72</v>
      </c>
      <c r="D23" s="49" t="s">
        <v>29</v>
      </c>
      <c r="E23" s="50">
        <v>27018</v>
      </c>
      <c r="F23" s="46">
        <f>90+88</f>
        <v>178</v>
      </c>
      <c r="G23" s="46">
        <f>27+34</f>
        <v>61</v>
      </c>
      <c r="H23" s="46">
        <v>6</v>
      </c>
      <c r="I23" s="47">
        <f>IF(B23="","",F23+G23)</f>
        <v>239</v>
      </c>
    </row>
    <row r="24" spans="1:9" s="3" customFormat="1" ht="15" customHeight="1" x14ac:dyDescent="0.25">
      <c r="A24" s="43" t="s">
        <v>5</v>
      </c>
      <c r="B24" s="49" t="s">
        <v>73</v>
      </c>
      <c r="C24" s="49" t="s">
        <v>64</v>
      </c>
      <c r="D24" s="49" t="s">
        <v>29</v>
      </c>
      <c r="E24" s="50">
        <v>26896</v>
      </c>
      <c r="F24" s="46">
        <f>71+91</f>
        <v>162</v>
      </c>
      <c r="G24" s="46">
        <f>36+17</f>
        <v>53</v>
      </c>
      <c r="H24" s="46">
        <v>9</v>
      </c>
      <c r="I24" s="47">
        <f>IF(B24="","",F24+G24)</f>
        <v>215</v>
      </c>
    </row>
    <row r="25" spans="1:9" s="3" customFormat="1" ht="15" customHeight="1" x14ac:dyDescent="0.25">
      <c r="A25" s="43" t="s">
        <v>6</v>
      </c>
      <c r="B25" s="49" t="s">
        <v>74</v>
      </c>
      <c r="C25" s="49" t="s">
        <v>64</v>
      </c>
      <c r="D25" s="49" t="s">
        <v>29</v>
      </c>
      <c r="E25" s="50">
        <v>26892</v>
      </c>
      <c r="F25" s="46">
        <f>80+92</f>
        <v>172</v>
      </c>
      <c r="G25" s="46">
        <f>17+25</f>
        <v>42</v>
      </c>
      <c r="H25" s="46">
        <v>10</v>
      </c>
      <c r="I25" s="47">
        <f>IF(B25="","",F25+G25)</f>
        <v>214</v>
      </c>
    </row>
    <row r="26" spans="1:9" s="3" customFormat="1" ht="15" customHeight="1" x14ac:dyDescent="0.25">
      <c r="A26" s="43" t="s">
        <v>22</v>
      </c>
      <c r="B26" s="49"/>
      <c r="C26" s="49"/>
      <c r="D26" s="49"/>
      <c r="E26" s="50"/>
      <c r="F26" s="46"/>
      <c r="G26" s="46"/>
      <c r="H26" s="46"/>
      <c r="I26" s="47" t="str">
        <f t="shared" ref="I26:I36" si="1">IF(B26="","",F26+G26)</f>
        <v/>
      </c>
    </row>
    <row r="27" spans="1:9" s="3" customFormat="1" ht="15" hidden="1" customHeight="1" x14ac:dyDescent="0.25">
      <c r="A27" s="43" t="s">
        <v>23</v>
      </c>
      <c r="B27" s="49"/>
      <c r="C27" s="49"/>
      <c r="D27" s="49"/>
      <c r="E27" s="50"/>
      <c r="F27" s="46"/>
      <c r="G27" s="46"/>
      <c r="H27" s="46"/>
      <c r="I27" s="47" t="str">
        <f t="shared" si="1"/>
        <v/>
      </c>
    </row>
    <row r="28" spans="1:9" s="3" customFormat="1" ht="15" hidden="1" customHeight="1" x14ac:dyDescent="0.25">
      <c r="A28" s="43" t="s">
        <v>24</v>
      </c>
      <c r="B28" s="48"/>
      <c r="C28" s="48"/>
      <c r="D28" s="49"/>
      <c r="E28" s="50"/>
      <c r="F28" s="46"/>
      <c r="G28" s="46"/>
      <c r="H28" s="46"/>
      <c r="I28" s="47" t="str">
        <f t="shared" si="1"/>
        <v/>
      </c>
    </row>
    <row r="29" spans="1:9" s="3" customFormat="1" ht="15" hidden="1" customHeight="1" x14ac:dyDescent="0.25">
      <c r="A29" s="43" t="s">
        <v>25</v>
      </c>
      <c r="B29" s="49"/>
      <c r="C29" s="48"/>
      <c r="D29" s="49"/>
      <c r="E29" s="50"/>
      <c r="F29" s="46"/>
      <c r="G29" s="46"/>
      <c r="H29" s="46"/>
      <c r="I29" s="47" t="str">
        <f t="shared" si="1"/>
        <v/>
      </c>
    </row>
    <row r="30" spans="1:9" s="3" customFormat="1" ht="15" hidden="1" customHeight="1" x14ac:dyDescent="0.25">
      <c r="A30" s="43" t="s">
        <v>26</v>
      </c>
      <c r="B30" s="49"/>
      <c r="C30" s="49"/>
      <c r="D30" s="49"/>
      <c r="E30" s="50"/>
      <c r="F30" s="46"/>
      <c r="G30" s="46"/>
      <c r="H30" s="46"/>
      <c r="I30" s="47" t="str">
        <f t="shared" si="1"/>
        <v/>
      </c>
    </row>
    <row r="31" spans="1:9" s="3" customFormat="1" ht="15" hidden="1" customHeight="1" x14ac:dyDescent="0.25">
      <c r="A31" s="43" t="s">
        <v>27</v>
      </c>
      <c r="B31" s="49"/>
      <c r="C31" s="49"/>
      <c r="D31" s="49"/>
      <c r="E31" s="50"/>
      <c r="F31" s="46"/>
      <c r="G31" s="46"/>
      <c r="H31" s="46"/>
      <c r="I31" s="47" t="str">
        <f t="shared" si="1"/>
        <v/>
      </c>
    </row>
    <row r="32" spans="1:9" s="3" customFormat="1" ht="15" hidden="1" customHeight="1" x14ac:dyDescent="0.25">
      <c r="A32" s="43" t="s">
        <v>28</v>
      </c>
      <c r="B32" s="48"/>
      <c r="C32" s="49"/>
      <c r="D32" s="49"/>
      <c r="E32" s="50"/>
      <c r="F32" s="46"/>
      <c r="G32" s="46"/>
      <c r="H32" s="46"/>
      <c r="I32" s="47" t="str">
        <f t="shared" si="1"/>
        <v/>
      </c>
    </row>
    <row r="33" spans="1:9" s="3" customFormat="1" ht="15" hidden="1" customHeight="1" x14ac:dyDescent="0.25">
      <c r="A33" s="43" t="s">
        <v>42</v>
      </c>
      <c r="B33" s="48"/>
      <c r="C33" s="49"/>
      <c r="D33" s="49"/>
      <c r="E33" s="50"/>
      <c r="F33" s="46"/>
      <c r="G33" s="46"/>
      <c r="H33" s="46"/>
      <c r="I33" s="47" t="str">
        <f t="shared" si="1"/>
        <v/>
      </c>
    </row>
    <row r="34" spans="1:9" s="3" customFormat="1" ht="15" hidden="1" customHeight="1" x14ac:dyDescent="0.25">
      <c r="A34" s="43" t="s">
        <v>43</v>
      </c>
      <c r="B34" s="48"/>
      <c r="C34" s="49"/>
      <c r="D34" s="49"/>
      <c r="E34" s="50"/>
      <c r="F34" s="46"/>
      <c r="G34" s="46"/>
      <c r="H34" s="46"/>
      <c r="I34" s="47" t="str">
        <f t="shared" si="1"/>
        <v/>
      </c>
    </row>
    <row r="35" spans="1:9" s="3" customFormat="1" ht="15" hidden="1" customHeight="1" x14ac:dyDescent="0.25">
      <c r="A35" s="43" t="s">
        <v>44</v>
      </c>
      <c r="B35" s="49"/>
      <c r="C35" s="48"/>
      <c r="D35" s="48"/>
      <c r="E35" s="45"/>
      <c r="F35" s="46"/>
      <c r="G35" s="46"/>
      <c r="H35" s="46"/>
      <c r="I35" s="47" t="str">
        <f t="shared" si="1"/>
        <v/>
      </c>
    </row>
    <row r="36" spans="1:9" s="3" customFormat="1" ht="15" hidden="1" customHeight="1" x14ac:dyDescent="0.25">
      <c r="A36" s="43" t="s">
        <v>45</v>
      </c>
      <c r="B36" s="44"/>
      <c r="C36" s="48"/>
      <c r="D36" s="48"/>
      <c r="E36" s="45"/>
      <c r="F36" s="46"/>
      <c r="G36" s="46"/>
      <c r="H36" s="46"/>
      <c r="I36" s="47" t="str">
        <f t="shared" si="1"/>
        <v/>
      </c>
    </row>
    <row r="37" spans="1:9" s="3" customFormat="1" ht="15" customHeight="1" x14ac:dyDescent="0.25">
      <c r="A37" s="51"/>
      <c r="B37" s="36" t="s">
        <v>13</v>
      </c>
      <c r="C37" s="52"/>
      <c r="D37" s="52"/>
      <c r="E37" s="53"/>
      <c r="F37" s="59"/>
      <c r="G37" s="60"/>
      <c r="H37" s="60"/>
      <c r="I37" s="56"/>
    </row>
    <row r="38" spans="1:9" s="3" customFormat="1" ht="15" customHeight="1" x14ac:dyDescent="0.25">
      <c r="A38" s="43" t="s">
        <v>3</v>
      </c>
      <c r="B38" s="48" t="s">
        <v>75</v>
      </c>
      <c r="C38" s="48" t="s">
        <v>68</v>
      </c>
      <c r="D38" s="48" t="s">
        <v>10</v>
      </c>
      <c r="E38" s="45">
        <v>28362</v>
      </c>
      <c r="F38" s="46">
        <f>86+58</f>
        <v>144</v>
      </c>
      <c r="G38" s="46">
        <f>45+46</f>
        <v>91</v>
      </c>
      <c r="H38" s="46">
        <v>4</v>
      </c>
      <c r="I38" s="47">
        <f t="shared" ref="I38:I52" si="2">IF(B38="","",F38+G38)</f>
        <v>235</v>
      </c>
    </row>
    <row r="39" spans="1:9" s="3" customFormat="1" ht="15" customHeight="1" x14ac:dyDescent="0.25">
      <c r="A39" s="43" t="s">
        <v>4</v>
      </c>
      <c r="B39" s="48" t="s">
        <v>76</v>
      </c>
      <c r="C39" s="48" t="s">
        <v>66</v>
      </c>
      <c r="D39" s="48" t="s">
        <v>9</v>
      </c>
      <c r="E39" s="45">
        <v>28112</v>
      </c>
      <c r="F39" s="46">
        <f>56+77</f>
        <v>133</v>
      </c>
      <c r="G39" s="46">
        <f>39+41</f>
        <v>80</v>
      </c>
      <c r="H39" s="46">
        <v>6</v>
      </c>
      <c r="I39" s="47">
        <f t="shared" si="2"/>
        <v>213</v>
      </c>
    </row>
    <row r="40" spans="1:9" s="3" customFormat="1" ht="15" customHeight="1" x14ac:dyDescent="0.25">
      <c r="A40" s="43" t="s">
        <v>5</v>
      </c>
      <c r="B40" s="48" t="s">
        <v>77</v>
      </c>
      <c r="C40" s="48" t="s">
        <v>66</v>
      </c>
      <c r="D40" s="48" t="s">
        <v>9</v>
      </c>
      <c r="E40" s="45">
        <v>28105</v>
      </c>
      <c r="F40" s="46">
        <f>61+59</f>
        <v>120</v>
      </c>
      <c r="G40" s="46">
        <f>33+55</f>
        <v>88</v>
      </c>
      <c r="H40" s="46">
        <v>6</v>
      </c>
      <c r="I40" s="47">
        <f t="shared" si="2"/>
        <v>208</v>
      </c>
    </row>
    <row r="41" spans="1:9" s="3" customFormat="1" ht="15" customHeight="1" x14ac:dyDescent="0.25">
      <c r="A41" s="43" t="s">
        <v>6</v>
      </c>
      <c r="B41" s="48" t="s">
        <v>78</v>
      </c>
      <c r="C41" s="48" t="s">
        <v>41</v>
      </c>
      <c r="D41" s="48" t="s">
        <v>10</v>
      </c>
      <c r="E41" s="45">
        <v>27891</v>
      </c>
      <c r="F41" s="46"/>
      <c r="G41" s="46"/>
      <c r="H41" s="46"/>
      <c r="I41" s="47">
        <f t="shared" si="2"/>
        <v>0</v>
      </c>
    </row>
    <row r="42" spans="1:9" s="3" customFormat="1" ht="15" customHeight="1" x14ac:dyDescent="0.25">
      <c r="A42" s="43" t="s">
        <v>22</v>
      </c>
      <c r="B42" s="49" t="s">
        <v>79</v>
      </c>
      <c r="C42" s="48" t="s">
        <v>66</v>
      </c>
      <c r="D42" s="48" t="s">
        <v>9</v>
      </c>
      <c r="E42" s="45">
        <v>27681</v>
      </c>
      <c r="F42" s="46"/>
      <c r="G42" s="46"/>
      <c r="H42" s="46"/>
      <c r="I42" s="47">
        <f t="shared" si="2"/>
        <v>0</v>
      </c>
    </row>
    <row r="43" spans="1:9" s="3" customFormat="1" ht="15" customHeight="1" x14ac:dyDescent="0.25">
      <c r="A43" s="43" t="s">
        <v>23</v>
      </c>
      <c r="B43" s="48" t="s">
        <v>80</v>
      </c>
      <c r="C43" s="48" t="s">
        <v>66</v>
      </c>
      <c r="D43" s="48" t="s">
        <v>9</v>
      </c>
      <c r="E43" s="45">
        <v>27673</v>
      </c>
      <c r="F43" s="46"/>
      <c r="G43" s="46"/>
      <c r="H43" s="46"/>
      <c r="I43" s="47">
        <f t="shared" si="2"/>
        <v>0</v>
      </c>
    </row>
    <row r="44" spans="1:9" s="3" customFormat="1" ht="15" customHeight="1" x14ac:dyDescent="0.25">
      <c r="A44" s="43" t="s">
        <v>24</v>
      </c>
      <c r="B44" s="48" t="s">
        <v>81</v>
      </c>
      <c r="C44" s="48" t="s">
        <v>66</v>
      </c>
      <c r="D44" s="48" t="s">
        <v>9</v>
      </c>
      <c r="E44" s="45">
        <v>28106</v>
      </c>
      <c r="F44" s="46"/>
      <c r="G44" s="46"/>
      <c r="H44" s="46"/>
      <c r="I44" s="47">
        <f t="shared" si="2"/>
        <v>0</v>
      </c>
    </row>
    <row r="45" spans="1:9" s="3" customFormat="1" ht="15" customHeight="1" x14ac:dyDescent="0.25">
      <c r="A45" s="43" t="s">
        <v>25</v>
      </c>
      <c r="B45" s="48"/>
      <c r="C45" s="48"/>
      <c r="D45" s="48"/>
      <c r="E45" s="45"/>
      <c r="F45" s="46"/>
      <c r="G45" s="46"/>
      <c r="H45" s="46"/>
      <c r="I45" s="47" t="str">
        <f t="shared" si="2"/>
        <v/>
      </c>
    </row>
    <row r="46" spans="1:9" s="3" customFormat="1" ht="15" customHeight="1" x14ac:dyDescent="0.25">
      <c r="A46" s="43" t="s">
        <v>26</v>
      </c>
      <c r="B46" s="49"/>
      <c r="C46" s="48"/>
      <c r="D46" s="48"/>
      <c r="E46" s="45"/>
      <c r="F46" s="46"/>
      <c r="G46" s="46"/>
      <c r="H46" s="46"/>
      <c r="I46" s="47" t="str">
        <f t="shared" si="2"/>
        <v/>
      </c>
    </row>
    <row r="47" spans="1:9" s="3" customFormat="1" ht="15" hidden="1" customHeight="1" x14ac:dyDescent="0.25">
      <c r="A47" s="43" t="s">
        <v>27</v>
      </c>
      <c r="B47" s="49"/>
      <c r="C47" s="48"/>
      <c r="D47" s="48"/>
      <c r="E47" s="45"/>
      <c r="F47" s="46"/>
      <c r="G47" s="46"/>
      <c r="H47" s="46"/>
      <c r="I47" s="47" t="str">
        <f t="shared" si="2"/>
        <v/>
      </c>
    </row>
    <row r="48" spans="1:9" s="3" customFormat="1" ht="15" hidden="1" customHeight="1" x14ac:dyDescent="0.25">
      <c r="A48" s="43" t="s">
        <v>28</v>
      </c>
      <c r="B48" s="49"/>
      <c r="C48" s="48"/>
      <c r="D48" s="48"/>
      <c r="E48" s="45"/>
      <c r="F48" s="46"/>
      <c r="G48" s="46"/>
      <c r="H48" s="46"/>
      <c r="I48" s="47" t="str">
        <f t="shared" si="2"/>
        <v/>
      </c>
    </row>
    <row r="49" spans="1:9" s="3" customFormat="1" ht="15" hidden="1" customHeight="1" x14ac:dyDescent="0.25">
      <c r="A49" s="43" t="s">
        <v>42</v>
      </c>
      <c r="B49" s="49"/>
      <c r="C49" s="48"/>
      <c r="D49" s="48"/>
      <c r="E49" s="45"/>
      <c r="F49" s="46"/>
      <c r="G49" s="46"/>
      <c r="H49" s="46"/>
      <c r="I49" s="47" t="str">
        <f t="shared" si="2"/>
        <v/>
      </c>
    </row>
    <row r="50" spans="1:9" s="3" customFormat="1" ht="15" hidden="1" customHeight="1" x14ac:dyDescent="0.25">
      <c r="A50" s="43" t="s">
        <v>43</v>
      </c>
      <c r="B50" s="49"/>
      <c r="C50" s="48"/>
      <c r="D50" s="48"/>
      <c r="E50" s="45"/>
      <c r="F50" s="46"/>
      <c r="G50" s="46"/>
      <c r="H50" s="46"/>
      <c r="I50" s="47" t="str">
        <f t="shared" si="2"/>
        <v/>
      </c>
    </row>
    <row r="51" spans="1:9" s="3" customFormat="1" ht="15" hidden="1" customHeight="1" x14ac:dyDescent="0.25">
      <c r="A51" s="43" t="s">
        <v>44</v>
      </c>
      <c r="B51" s="49"/>
      <c r="C51" s="48"/>
      <c r="D51" s="48"/>
      <c r="E51" s="45"/>
      <c r="F51" s="46"/>
      <c r="G51" s="46"/>
      <c r="H51" s="46"/>
      <c r="I51" s="47" t="str">
        <f t="shared" si="2"/>
        <v/>
      </c>
    </row>
    <row r="52" spans="1:9" s="3" customFormat="1" ht="15" hidden="1" customHeight="1" x14ac:dyDescent="0.25">
      <c r="A52" s="43" t="s">
        <v>45</v>
      </c>
      <c r="B52" s="49"/>
      <c r="C52" s="48"/>
      <c r="D52" s="48"/>
      <c r="E52" s="45"/>
      <c r="F52" s="46"/>
      <c r="G52" s="46"/>
      <c r="H52" s="46"/>
      <c r="I52" s="47" t="str">
        <f t="shared" si="2"/>
        <v/>
      </c>
    </row>
    <row r="53" spans="1:9" s="3" customFormat="1" ht="15" customHeight="1" x14ac:dyDescent="0.25">
      <c r="A53" s="51"/>
      <c r="B53" s="36" t="s">
        <v>14</v>
      </c>
      <c r="C53" s="52"/>
      <c r="D53" s="52"/>
      <c r="E53" s="53"/>
      <c r="F53" s="59"/>
      <c r="G53" s="60"/>
      <c r="H53" s="60"/>
      <c r="I53" s="56"/>
    </row>
    <row r="54" spans="1:9" s="3" customFormat="1" ht="15" customHeight="1" x14ac:dyDescent="0.25">
      <c r="A54" s="43" t="s">
        <v>3</v>
      </c>
      <c r="B54" s="48" t="s">
        <v>82</v>
      </c>
      <c r="C54" s="48" t="s">
        <v>64</v>
      </c>
      <c r="D54" s="48" t="s">
        <v>10</v>
      </c>
      <c r="E54" s="45">
        <v>26840</v>
      </c>
      <c r="F54" s="46">
        <f>77+84</f>
        <v>161</v>
      </c>
      <c r="G54" s="46">
        <f>43+49</f>
        <v>92</v>
      </c>
      <c r="H54" s="46">
        <v>7</v>
      </c>
      <c r="I54" s="47">
        <f>IF(B54="","",F54+G54)</f>
        <v>253</v>
      </c>
    </row>
    <row r="55" spans="1:9" s="3" customFormat="1" ht="15" customHeight="1" x14ac:dyDescent="0.25">
      <c r="A55" s="43" t="s">
        <v>4</v>
      </c>
      <c r="B55" s="48" t="s">
        <v>83</v>
      </c>
      <c r="C55" s="48" t="s">
        <v>84</v>
      </c>
      <c r="D55" s="48" t="s">
        <v>10</v>
      </c>
      <c r="E55" s="45">
        <v>27561</v>
      </c>
      <c r="F55" s="46">
        <f>77+69</f>
        <v>146</v>
      </c>
      <c r="G55" s="46">
        <f>45+44</f>
        <v>89</v>
      </c>
      <c r="H55" s="46">
        <v>6</v>
      </c>
      <c r="I55" s="47">
        <f>IF(B55="","",F55+G55)</f>
        <v>235</v>
      </c>
    </row>
    <row r="56" spans="1:9" s="3" customFormat="1" ht="15" customHeight="1" x14ac:dyDescent="0.25">
      <c r="A56" s="43" t="s">
        <v>5</v>
      </c>
      <c r="B56" s="48" t="s">
        <v>85</v>
      </c>
      <c r="C56" s="48" t="s">
        <v>66</v>
      </c>
      <c r="D56" s="48" t="s">
        <v>10</v>
      </c>
      <c r="E56" s="45">
        <v>28107</v>
      </c>
      <c r="F56" s="46">
        <f>32+41</f>
        <v>73</v>
      </c>
      <c r="G56" s="46">
        <f>39+25</f>
        <v>64</v>
      </c>
      <c r="H56" s="46">
        <v>13</v>
      </c>
      <c r="I56" s="47">
        <f>IF(B56="","",F56+G56)</f>
        <v>137</v>
      </c>
    </row>
    <row r="57" spans="1:9" s="3" customFormat="1" ht="15" customHeight="1" x14ac:dyDescent="0.25">
      <c r="A57" s="43" t="s">
        <v>6</v>
      </c>
      <c r="B57" s="48"/>
      <c r="C57" s="48"/>
      <c r="D57" s="48"/>
      <c r="E57" s="45"/>
      <c r="F57" s="46"/>
      <c r="G57" s="46"/>
      <c r="H57" s="46"/>
      <c r="I57" s="47" t="str">
        <f t="shared" ref="I57:I63" si="3">IF(B57="","",F57+G57)</f>
        <v/>
      </c>
    </row>
    <row r="58" spans="1:9" s="3" customFormat="1" ht="15" hidden="1" customHeight="1" x14ac:dyDescent="0.25">
      <c r="A58" s="43" t="s">
        <v>22</v>
      </c>
      <c r="B58" s="49"/>
      <c r="C58" s="48"/>
      <c r="D58" s="48"/>
      <c r="E58" s="45"/>
      <c r="F58" s="46"/>
      <c r="G58" s="46"/>
      <c r="H58" s="46"/>
      <c r="I58" s="47" t="str">
        <f t="shared" si="3"/>
        <v/>
      </c>
    </row>
    <row r="59" spans="1:9" s="3" customFormat="1" ht="15" hidden="1" customHeight="1" x14ac:dyDescent="0.25">
      <c r="A59" s="43" t="s">
        <v>23</v>
      </c>
      <c r="B59" s="48"/>
      <c r="C59" s="48"/>
      <c r="D59" s="48"/>
      <c r="E59" s="45"/>
      <c r="F59" s="46"/>
      <c r="G59" s="46"/>
      <c r="H59" s="46"/>
      <c r="I59" s="47" t="str">
        <f t="shared" si="3"/>
        <v/>
      </c>
    </row>
    <row r="60" spans="1:9" s="3" customFormat="1" ht="15" hidden="1" customHeight="1" x14ac:dyDescent="0.25">
      <c r="A60" s="43" t="s">
        <v>24</v>
      </c>
      <c r="B60" s="49"/>
      <c r="C60" s="48"/>
      <c r="D60" s="48"/>
      <c r="E60" s="45"/>
      <c r="F60" s="46"/>
      <c r="G60" s="46"/>
      <c r="H60" s="46"/>
      <c r="I60" s="47" t="str">
        <f t="shared" si="3"/>
        <v/>
      </c>
    </row>
    <row r="61" spans="1:9" s="3" customFormat="1" ht="15" hidden="1" customHeight="1" x14ac:dyDescent="0.25">
      <c r="A61" s="43" t="s">
        <v>25</v>
      </c>
      <c r="B61" s="49"/>
      <c r="C61" s="48"/>
      <c r="D61" s="48"/>
      <c r="E61" s="45"/>
      <c r="F61" s="46"/>
      <c r="G61" s="46"/>
      <c r="H61" s="46"/>
      <c r="I61" s="47" t="str">
        <f t="shared" si="3"/>
        <v/>
      </c>
    </row>
    <row r="62" spans="1:9" s="3" customFormat="1" ht="15" hidden="1" customHeight="1" x14ac:dyDescent="0.25">
      <c r="A62" s="43" t="s">
        <v>26</v>
      </c>
      <c r="B62" s="49"/>
      <c r="C62" s="48"/>
      <c r="D62" s="48"/>
      <c r="E62" s="45"/>
      <c r="F62" s="46"/>
      <c r="G62" s="46"/>
      <c r="H62" s="46"/>
      <c r="I62" s="47" t="str">
        <f t="shared" si="3"/>
        <v/>
      </c>
    </row>
    <row r="63" spans="1:9" s="3" customFormat="1" ht="15" hidden="1" customHeight="1" x14ac:dyDescent="0.25">
      <c r="A63" s="43" t="s">
        <v>27</v>
      </c>
      <c r="B63" s="49"/>
      <c r="C63" s="48"/>
      <c r="D63" s="48"/>
      <c r="E63" s="45"/>
      <c r="F63" s="46"/>
      <c r="G63" s="46"/>
      <c r="H63" s="46"/>
      <c r="I63" s="47" t="str">
        <f t="shared" si="3"/>
        <v/>
      </c>
    </row>
    <row r="65" spans="1:3" x14ac:dyDescent="0.25">
      <c r="A65" s="61"/>
      <c r="B65" s="61"/>
    </row>
    <row r="66" spans="1:3" x14ac:dyDescent="0.25">
      <c r="A66" s="61"/>
      <c r="B66" s="61"/>
      <c r="C66" s="62"/>
    </row>
    <row r="67" spans="1:3" x14ac:dyDescent="0.25">
      <c r="A67" s="61"/>
      <c r="B67" s="61"/>
      <c r="C67" s="62"/>
    </row>
    <row r="68" spans="1:3" x14ac:dyDescent="0.25">
      <c r="A68" s="61"/>
      <c r="B68" s="61"/>
      <c r="C68" s="62"/>
    </row>
    <row r="69" spans="1:3" x14ac:dyDescent="0.25">
      <c r="A69" s="61"/>
      <c r="B69" s="61"/>
      <c r="C69" s="62"/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4999999999999" right="0.39374999999999999" top="0.39374999999999999" bottom="0.39374999999999999" header="0.511811023622047" footer="0.511811023622047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T3 - Šk. Plzeň</vt:lpstr>
      <vt:lpstr>T3 - Holýšov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lastPrinted>2025-10-12T10:54:07Z</cp:lastPrinted>
  <dcterms:created xsi:type="dcterms:W3CDTF">2023-01-13T09:14:50Z</dcterms:created>
  <dcterms:modified xsi:type="dcterms:W3CDTF">2026-03-06T10:43:46Z</dcterms:modified>
</cp:coreProperties>
</file>