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wmf" ContentType="application/octet-stream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<sst xmlns="http://schemas.openxmlformats.org/spreadsheetml/2006/main" uniqueCount="74">
  <si>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</si>
  <si>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</si>
  <si>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</si>
  <si>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Pec Pod Čerchovem</t>
  </si>
  <si>
    <t>Datum:  </t>
  </si>
  <si>
    <t>13.11.2021</t>
  </si>
  <si>
    <t>Domácí</t>
  </si>
  <si>
    <t>TJ Sokol Pec pod Čerchovem</t>
  </si>
  <si>
    <t>Hosté</t>
  </si>
  <si>
    <t>TJ Sokol Plzeň V B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</si>
  <si>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</si>
  <si>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</si>
  <si>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</si>
  <si>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</si>
  <si>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</si>
  <si>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</si>
  <si>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</si>
  <si>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</si>
  <si>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</si>
  <si>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</si>
  <si>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</si>
  <si>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Böhm</t>
  </si>
  <si>
    <t>Trochová</t>
  </si>
  <si>
    <t>Ivan</t>
  </si>
  <si>
    <t>Lucie</t>
  </si>
  <si>
    <t>Psutková</t>
  </si>
  <si>
    <t>Troch</t>
  </si>
  <si>
    <t>Lenka</t>
  </si>
  <si>
    <t>Pavel</t>
  </si>
  <si>
    <t>Pivoňka</t>
  </si>
  <si>
    <t>Král</t>
  </si>
  <si>
    <t>Jan</t>
  </si>
  <si>
    <t>Dominik</t>
  </si>
  <si>
    <t>Hrušková</t>
  </si>
  <si>
    <t>Punčochář</t>
  </si>
  <si>
    <t>Jiřina</t>
  </si>
  <si>
    <t>Jiří</t>
  </si>
  <si>
    <t>Kapic</t>
  </si>
  <si>
    <t>Ganaj</t>
  </si>
  <si>
    <t>Karel</t>
  </si>
  <si>
    <t>Housarová</t>
  </si>
  <si>
    <t>Palka</t>
  </si>
  <si>
    <t>Tereza</t>
  </si>
  <si>
    <t>Tomáš</t>
  </si>
  <si>
    <t>Celkový výkon družstva  </t>
  </si>
  <si>
    <t>Vedoucí družstva         Jméno:</t>
  </si>
  <si>
    <t>Jan Kapic</t>
  </si>
  <si>
    <t>Bodový zisk</t>
  </si>
  <si>
    <t>Pavel Troch</t>
  </si>
  <si>
    <t>Podpis:</t>
  </si>
  <si>
    <t>Rozhodčí</t>
  </si>
  <si>
    <t>Jméno:</t>
  </si>
  <si>
    <t>Číslo průkazu:</t>
  </si>
  <si>
    <t>P/0129</t>
  </si>
  <si>
    <t>Čas zahájení utkání:  </t>
  </si>
  <si>
    <t>9:00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</si>
  <si>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</si>
  <si>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</si>
  <si>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</si>
  <si>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</si>
  <si>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</si>
  <si>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30.6.2022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</si>
  <si>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</si>
  <si>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</si>
  <si>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</si>
  <si>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</si>
  <si>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</si>
  <si>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</si>
  <si>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</si>
  <si>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</si>
  <si>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</si>
  <si>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Start mimo soupisku - Trochová Lucie, r. 17470</t>
  </si>
  <si>
    <t xml:space="preserve">Datum a podpis rozhodčího:  </t>
  </si>
  <si>
    <t>13.11.2021 Jan Kapic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</si>
</sst>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2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1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1"/>
      <i val="0"/>
      <strike val="0"/>
      <u val="none"/>
      <sz val="20"/>
      <color rgb="FF000000"/>
      <name val="Arial CE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top style="hair">
        <color rgb="FF000000"/>
      </top>
    </border>
    <border>
      <right style="thin">
        <color rgb="FF000000"/>
      </right>
      <bottom style="hair">
        <color rgb="FF000000"/>
      </bottom>
    </border>
    <border>
      <left style="hair">
        <color rgb="FF000000"/>
      </left>
      <top style="hair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1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1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1" numFmtId="0" fillId="2" borderId="3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7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4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" numFmtId="0" fillId="2" borderId="46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" numFmtId="164" fillId="2" borderId="47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3" numFmtId="0" fillId="2" borderId="4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2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9" numFmtId="165" fillId="2" borderId="55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56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5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5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5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6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0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0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66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14" fillId="2" borderId="66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6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7" numFmtId="0" fillId="2" borderId="67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6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9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9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1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3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" numFmtId="0" fillId="2" borderId="44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1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3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" numFmtId="0" fillId="2" borderId="44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9" numFmtId="0" fillId="2" borderId="66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6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68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9" numFmtId="0" fillId="2" borderId="66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9" numFmtId="0" fillId="2" borderId="66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1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0">
      <selection activeCell="A2" sqref="A2"/>
    </sheetView>
  </sheetViews>
  <sheetFormatPr defaultRowHeight="14.4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customWidth="true" style="1"/>
  </cols>
  <sheetData>
    <row r="1" spans="1:20" customHeight="1" ht="26.25">
      <c r="A1" s="1"/>
      <c r="B1" s="101" t="s">
        <v>0</v>
      </c>
      <c r="C1" s="101"/>
      <c r="D1" s="103" t="s">
        <v>1</v>
      </c>
      <c r="E1" s="103"/>
      <c r="F1" s="103"/>
      <c r="G1" s="103"/>
      <c r="H1" s="103"/>
      <c r="I1" s="103"/>
      <c r="K1" s="2" t="s">
        <v>2</v>
      </c>
      <c r="L1" s="97" t="s">
        <v>3</v>
      </c>
      <c r="M1" s="97"/>
      <c r="N1" s="97"/>
      <c r="O1" s="98" t="s">
        <v>4</v>
      </c>
      <c r="P1" s="98"/>
      <c r="Q1" s="99" t="s">
        <v>5</v>
      </c>
      <c r="R1" s="100"/>
      <c r="S1" s="100"/>
    </row>
    <row r="2" spans="1:20" customHeight="1" ht="6">
      <c r="B2" s="102"/>
      <c r="C2" s="102"/>
    </row>
    <row r="3" spans="1:20" customHeight="1" ht="20.1">
      <c r="A3" s="3" t="s">
        <v>6</v>
      </c>
      <c r="B3" s="94" t="s">
        <v>7</v>
      </c>
      <c r="C3" s="95"/>
      <c r="D3" s="95"/>
      <c r="E3" s="95"/>
      <c r="F3" s="95"/>
      <c r="G3" s="95"/>
      <c r="H3" s="95"/>
      <c r="I3" s="96"/>
      <c r="K3" s="3" t="s">
        <v>8</v>
      </c>
      <c r="L3" s="94" t="s">
        <v>9</v>
      </c>
      <c r="M3" s="95"/>
      <c r="N3" s="95"/>
      <c r="O3" s="95"/>
      <c r="P3" s="95"/>
      <c r="Q3" s="95"/>
      <c r="R3" s="95"/>
      <c r="S3" s="96"/>
    </row>
    <row r="4" spans="1:20" customHeight="1" ht="5.1"/>
    <row r="5" spans="1:20" customHeight="1" ht="12.95">
      <c r="A5" s="87" t="s">
        <v>10</v>
      </c>
      <c r="B5" s="88"/>
      <c r="C5" s="85" t="s">
        <v>11</v>
      </c>
      <c r="D5" s="91" t="s">
        <v>12</v>
      </c>
      <c r="E5" s="92"/>
      <c r="F5" s="92"/>
      <c r="G5" s="93"/>
      <c r="H5" s="83" t="s">
        <v>13</v>
      </c>
      <c r="I5" s="84"/>
      <c r="K5" s="87" t="s">
        <v>10</v>
      </c>
      <c r="L5" s="88"/>
      <c r="M5" s="85" t="s">
        <v>11</v>
      </c>
      <c r="N5" s="91" t="s">
        <v>12</v>
      </c>
      <c r="O5" s="92"/>
      <c r="P5" s="92"/>
      <c r="Q5" s="93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1" t="s">
        <v>21</v>
      </c>
      <c r="B8" s="72"/>
      <c r="C8" s="10">
        <v>1</v>
      </c>
      <c r="D8" s="11">
        <v>138</v>
      </c>
      <c r="E8" s="12">
        <v>0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1" t="s">
        <v>22</v>
      </c>
      <c r="L8" s="72"/>
      <c r="M8" s="10">
        <v>1</v>
      </c>
      <c r="N8" s="11">
        <v>146</v>
      </c>
      <c r="O8" s="12">
        <v>0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3"/>
      <c r="B9" s="74"/>
      <c r="C9" s="16">
        <v>2</v>
      </c>
      <c r="D9" s="17">
        <v>0</v>
      </c>
      <c r="E9" s="18">
        <v>70</v>
      </c>
      <c r="F9" s="18">
        <v>6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3"/>
      <c r="L9" s="74"/>
      <c r="M9" s="16">
        <v>2</v>
      </c>
      <c r="N9" s="17">
        <v>0</v>
      </c>
      <c r="O9" s="18">
        <v>62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5" t="s">
        <v>23</v>
      </c>
      <c r="B10" s="76"/>
      <c r="C10" s="16">
        <v>3</v>
      </c>
      <c r="D10" s="17">
        <v>156</v>
      </c>
      <c r="E10" s="18">
        <v>0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5" t="s">
        <v>24</v>
      </c>
      <c r="L10" s="76"/>
      <c r="M10" s="16">
        <v>3</v>
      </c>
      <c r="N10" s="17">
        <v>151</v>
      </c>
      <c r="O10" s="18">
        <v>0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7"/>
      <c r="B11" s="78"/>
      <c r="C11" s="21">
        <v>4</v>
      </c>
      <c r="D11" s="22">
        <v>0</v>
      </c>
      <c r="E11" s="23">
        <v>72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81" t="str">
        <f>IF(ISNUMBER(H12),(SIGN(1000*($H12-$R12)+$G12-$Q12)+1)/2,"")</f>
        <v>0</v>
      </c>
      <c r="K11" s="77"/>
      <c r="L11" s="78"/>
      <c r="M11" s="21">
        <v>4</v>
      </c>
      <c r="N11" s="22">
        <v>0</v>
      </c>
      <c r="O11" s="23">
        <v>72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81" t="str">
        <f>IF(ISNUMBER($I11),1-$I11,"")</f>
        <v>0</v>
      </c>
    </row>
    <row r="12" spans="1:20" customHeight="1" ht="15.95">
      <c r="A12" s="79">
        <v>3807</v>
      </c>
      <c r="B12" s="80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82"/>
      <c r="K12" s="79">
        <v>17470</v>
      </c>
      <c r="L12" s="80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82"/>
    </row>
    <row r="13" spans="1:20" customHeight="1" ht="12.95">
      <c r="A13" s="71" t="s">
        <v>25</v>
      </c>
      <c r="B13" s="72"/>
      <c r="C13" s="10">
        <v>1</v>
      </c>
      <c r="D13" s="11">
        <v>143</v>
      </c>
      <c r="E13" s="12">
        <v>0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1" t="s">
        <v>26</v>
      </c>
      <c r="L13" s="72"/>
      <c r="M13" s="10">
        <v>1</v>
      </c>
      <c r="N13" s="11">
        <v>127</v>
      </c>
      <c r="O13" s="12">
        <v>0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3"/>
      <c r="B14" s="74"/>
      <c r="C14" s="16">
        <v>2</v>
      </c>
      <c r="D14" s="17">
        <v>0</v>
      </c>
      <c r="E14" s="18">
        <v>54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3"/>
      <c r="L14" s="74"/>
      <c r="M14" s="16">
        <v>2</v>
      </c>
      <c r="N14" s="17">
        <v>0</v>
      </c>
      <c r="O14" s="18">
        <v>43</v>
      </c>
      <c r="P14" s="18">
        <v>6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5" t="s">
        <v>27</v>
      </c>
      <c r="B15" s="76"/>
      <c r="C15" s="16">
        <v>3</v>
      </c>
      <c r="D15" s="17">
        <v>142</v>
      </c>
      <c r="E15" s="18">
        <v>0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5" t="s">
        <v>28</v>
      </c>
      <c r="L15" s="76"/>
      <c r="M15" s="16">
        <v>3</v>
      </c>
      <c r="N15" s="17">
        <v>133</v>
      </c>
      <c r="O15" s="18">
        <v>0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7"/>
      <c r="B16" s="78"/>
      <c r="C16" s="21">
        <v>4</v>
      </c>
      <c r="D16" s="22">
        <v>0</v>
      </c>
      <c r="E16" s="23">
        <v>52</v>
      </c>
      <c r="F16" s="23">
        <v>7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81" t="str">
        <f>IF(ISNUMBER(H17),(SIGN(1000*($H17-$R17)+$G17-$Q17)+1)/2,"")</f>
        <v>0</v>
      </c>
      <c r="K16" s="77"/>
      <c r="L16" s="78"/>
      <c r="M16" s="21">
        <v>4</v>
      </c>
      <c r="N16" s="22">
        <v>0</v>
      </c>
      <c r="O16" s="23">
        <v>63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81" t="str">
        <f>IF(ISNUMBER($I16),1-$I16,"")</f>
        <v>0</v>
      </c>
    </row>
    <row r="17" spans="1:20" customHeight="1" ht="15.95">
      <c r="A17" s="79">
        <v>23660</v>
      </c>
      <c r="B17" s="80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82"/>
      <c r="K17" s="79">
        <v>16009</v>
      </c>
      <c r="L17" s="80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82"/>
    </row>
    <row r="18" spans="1:20" customHeight="1" ht="12.95">
      <c r="A18" s="71" t="s">
        <v>29</v>
      </c>
      <c r="B18" s="72"/>
      <c r="C18" s="10">
        <v>1</v>
      </c>
      <c r="D18" s="11">
        <v>118</v>
      </c>
      <c r="E18" s="12">
        <v>0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1" t="s">
        <v>30</v>
      </c>
      <c r="L18" s="72"/>
      <c r="M18" s="10">
        <v>1</v>
      </c>
      <c r="N18" s="11">
        <v>135</v>
      </c>
      <c r="O18" s="12">
        <v>0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3"/>
      <c r="B19" s="74"/>
      <c r="C19" s="16">
        <v>2</v>
      </c>
      <c r="D19" s="17">
        <v>0</v>
      </c>
      <c r="E19" s="18">
        <v>54</v>
      </c>
      <c r="F19" s="18">
        <v>5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3"/>
      <c r="L19" s="74"/>
      <c r="M19" s="16">
        <v>2</v>
      </c>
      <c r="N19" s="17">
        <v>0</v>
      </c>
      <c r="O19" s="18">
        <v>79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5" t="s">
        <v>31</v>
      </c>
      <c r="B20" s="76"/>
      <c r="C20" s="16">
        <v>3</v>
      </c>
      <c r="D20" s="17">
        <v>134</v>
      </c>
      <c r="E20" s="18">
        <v>0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5" t="s">
        <v>32</v>
      </c>
      <c r="L20" s="76"/>
      <c r="M20" s="16">
        <v>3</v>
      </c>
      <c r="N20" s="17">
        <v>141</v>
      </c>
      <c r="O20" s="18">
        <v>0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7"/>
      <c r="B21" s="78"/>
      <c r="C21" s="21">
        <v>4</v>
      </c>
      <c r="D21" s="22">
        <v>0</v>
      </c>
      <c r="E21" s="23">
        <v>27</v>
      </c>
      <c r="F21" s="23">
        <v>12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81" t="str">
        <f>IF(ISNUMBER(H22),(SIGN(1000*($H22-$R22)+$G22-$Q22)+1)/2,"")</f>
        <v>0</v>
      </c>
      <c r="K21" s="77"/>
      <c r="L21" s="78"/>
      <c r="M21" s="21">
        <v>4</v>
      </c>
      <c r="N21" s="22">
        <v>0</v>
      </c>
      <c r="O21" s="23">
        <v>61</v>
      </c>
      <c r="P21" s="23">
        <v>5</v>
      </c>
      <c r="Q21" s="24" t="str">
        <f>IF(AND(ISBLANK(N21),ISBLANK(O21)),"",N21+O21)</f>
        <v>0</v>
      </c>
      <c r="R21" s="25" t="str">
        <f>IF(ISNUMBER($H21),1-$H21,"")</f>
        <v>0</v>
      </c>
      <c r="S21" s="81" t="str">
        <f>IF(ISNUMBER($I21),1-$I21,"")</f>
        <v>0</v>
      </c>
    </row>
    <row r="22" spans="1:20" customHeight="1" ht="15.95">
      <c r="A22" s="79">
        <v>22178</v>
      </c>
      <c r="B22" s="80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82"/>
      <c r="K22" s="79">
        <v>23381</v>
      </c>
      <c r="L22" s="80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82"/>
    </row>
    <row r="23" spans="1:20" customHeight="1" ht="12.95">
      <c r="A23" s="71" t="s">
        <v>33</v>
      </c>
      <c r="B23" s="72"/>
      <c r="C23" s="10">
        <v>1</v>
      </c>
      <c r="D23" s="11">
        <v>124</v>
      </c>
      <c r="E23" s="12">
        <v>0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1" t="s">
        <v>34</v>
      </c>
      <c r="L23" s="72"/>
      <c r="M23" s="10">
        <v>1</v>
      </c>
      <c r="N23" s="11">
        <v>146</v>
      </c>
      <c r="O23" s="12">
        <v>0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3"/>
      <c r="B24" s="74"/>
      <c r="C24" s="16">
        <v>2</v>
      </c>
      <c r="D24" s="17">
        <v>0</v>
      </c>
      <c r="E24" s="18">
        <v>50</v>
      </c>
      <c r="F24" s="18">
        <v>9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3"/>
      <c r="L24" s="74"/>
      <c r="M24" s="16">
        <v>2</v>
      </c>
      <c r="N24" s="17">
        <v>0</v>
      </c>
      <c r="O24" s="18">
        <v>63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5" t="s">
        <v>35</v>
      </c>
      <c r="B25" s="76"/>
      <c r="C25" s="16">
        <v>3</v>
      </c>
      <c r="D25" s="17">
        <v>121</v>
      </c>
      <c r="E25" s="18">
        <v>0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5" t="s">
        <v>36</v>
      </c>
      <c r="L25" s="76"/>
      <c r="M25" s="16">
        <v>3</v>
      </c>
      <c r="N25" s="17">
        <v>136</v>
      </c>
      <c r="O25" s="18">
        <v>0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7"/>
      <c r="B26" s="78"/>
      <c r="C26" s="21">
        <v>4</v>
      </c>
      <c r="D26" s="22">
        <v>0</v>
      </c>
      <c r="E26" s="23">
        <v>35</v>
      </c>
      <c r="F26" s="23">
        <v>7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81" t="str">
        <f>IF(ISNUMBER(H27),(SIGN(1000*($H27-$R27)+$G27-$Q27)+1)/2,"")</f>
        <v>0</v>
      </c>
      <c r="K26" s="77"/>
      <c r="L26" s="78"/>
      <c r="M26" s="21">
        <v>4</v>
      </c>
      <c r="N26" s="22">
        <v>0</v>
      </c>
      <c r="O26" s="23">
        <v>44</v>
      </c>
      <c r="P26" s="23">
        <v>9</v>
      </c>
      <c r="Q26" s="24" t="str">
        <f>IF(AND(ISBLANK(N26),ISBLANK(O26)),"",N26+O26)</f>
        <v>0</v>
      </c>
      <c r="R26" s="25" t="str">
        <f>IF(ISNUMBER($H26),1-$H26,"")</f>
        <v>0</v>
      </c>
      <c r="S26" s="81" t="str">
        <f>IF(ISNUMBER($I26),1-$I26,"")</f>
        <v>0</v>
      </c>
    </row>
    <row r="27" spans="1:20" customHeight="1" ht="15.95">
      <c r="A27" s="79">
        <v>17945</v>
      </c>
      <c r="B27" s="80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82"/>
      <c r="K27" s="79">
        <v>25281</v>
      </c>
      <c r="L27" s="80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82"/>
    </row>
    <row r="28" spans="1:20" customHeight="1" ht="12.95">
      <c r="A28" s="71" t="s">
        <v>37</v>
      </c>
      <c r="B28" s="72"/>
      <c r="C28" s="10">
        <v>1</v>
      </c>
      <c r="D28" s="11">
        <v>132</v>
      </c>
      <c r="E28" s="12">
        <v>0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1" t="s">
        <v>38</v>
      </c>
      <c r="L28" s="72"/>
      <c r="M28" s="10">
        <v>1</v>
      </c>
      <c r="N28" s="11">
        <v>127</v>
      </c>
      <c r="O28" s="12">
        <v>0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3"/>
      <c r="B29" s="74"/>
      <c r="C29" s="16">
        <v>2</v>
      </c>
      <c r="D29" s="17">
        <v>0</v>
      </c>
      <c r="E29" s="18">
        <v>60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3"/>
      <c r="L29" s="74"/>
      <c r="M29" s="16">
        <v>2</v>
      </c>
      <c r="N29" s="17">
        <v>0</v>
      </c>
      <c r="O29" s="18">
        <v>51</v>
      </c>
      <c r="P29" s="18">
        <v>8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5" t="s">
        <v>31</v>
      </c>
      <c r="B30" s="76"/>
      <c r="C30" s="16">
        <v>3</v>
      </c>
      <c r="D30" s="17">
        <v>136</v>
      </c>
      <c r="E30" s="18">
        <v>0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5" t="s">
        <v>39</v>
      </c>
      <c r="L30" s="76"/>
      <c r="M30" s="16">
        <v>3</v>
      </c>
      <c r="N30" s="17">
        <v>135</v>
      </c>
      <c r="O30" s="18">
        <v>0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7"/>
      <c r="B31" s="78"/>
      <c r="C31" s="21">
        <v>4</v>
      </c>
      <c r="D31" s="22">
        <v>0</v>
      </c>
      <c r="E31" s="23">
        <v>44</v>
      </c>
      <c r="F31" s="23">
        <v>5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81" t="str">
        <f>IF(ISNUMBER(H32),(SIGN(1000*($H32-$R32)+$G32-$Q32)+1)/2,"")</f>
        <v>0</v>
      </c>
      <c r="K31" s="77"/>
      <c r="L31" s="78"/>
      <c r="M31" s="21">
        <v>4</v>
      </c>
      <c r="N31" s="22">
        <v>0</v>
      </c>
      <c r="O31" s="23">
        <v>36</v>
      </c>
      <c r="P31" s="23">
        <v>11</v>
      </c>
      <c r="Q31" s="24" t="str">
        <f>IF(AND(ISBLANK(N31),ISBLANK(O31)),"",N31+O31)</f>
        <v>0</v>
      </c>
      <c r="R31" s="25" t="str">
        <f>IF(ISNUMBER($H31),1-$H31,"")</f>
        <v>0</v>
      </c>
      <c r="S31" s="81" t="str">
        <f>IF(ISNUMBER($I31),1-$I31,"")</f>
        <v>0</v>
      </c>
    </row>
    <row r="32" spans="1:20" customHeight="1" ht="15.95">
      <c r="A32" s="79">
        <v>17946</v>
      </c>
      <c r="B32" s="80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82"/>
      <c r="K32" s="79">
        <v>22961</v>
      </c>
      <c r="L32" s="80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82"/>
    </row>
    <row r="33" spans="1:20" customHeight="1" ht="12.95">
      <c r="A33" s="71" t="s">
        <v>40</v>
      </c>
      <c r="B33" s="72"/>
      <c r="C33" s="10">
        <v>1</v>
      </c>
      <c r="D33" s="11">
        <v>142</v>
      </c>
      <c r="E33" s="12">
        <v>0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1" t="s">
        <v>41</v>
      </c>
      <c r="L33" s="72"/>
      <c r="M33" s="10">
        <v>1</v>
      </c>
      <c r="N33" s="11">
        <v>152</v>
      </c>
      <c r="O33" s="12">
        <v>0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3"/>
      <c r="B34" s="74"/>
      <c r="C34" s="16">
        <v>2</v>
      </c>
      <c r="D34" s="17">
        <v>0</v>
      </c>
      <c r="E34" s="18">
        <v>64</v>
      </c>
      <c r="F34" s="18">
        <v>6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3"/>
      <c r="L34" s="74"/>
      <c r="M34" s="16">
        <v>2</v>
      </c>
      <c r="N34" s="17">
        <v>0</v>
      </c>
      <c r="O34" s="18">
        <v>71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5" t="s">
        <v>42</v>
      </c>
      <c r="B35" s="76"/>
      <c r="C35" s="16">
        <v>3</v>
      </c>
      <c r="D35" s="17">
        <v>129</v>
      </c>
      <c r="E35" s="18">
        <v>0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5" t="s">
        <v>43</v>
      </c>
      <c r="L35" s="76"/>
      <c r="M35" s="16">
        <v>3</v>
      </c>
      <c r="N35" s="17">
        <v>153</v>
      </c>
      <c r="O35" s="18">
        <v>0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7"/>
      <c r="B36" s="78"/>
      <c r="C36" s="21">
        <v>4</v>
      </c>
      <c r="D36" s="22">
        <v>0</v>
      </c>
      <c r="E36" s="23">
        <v>43</v>
      </c>
      <c r="F36" s="23">
        <v>5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81" t="str">
        <f>IF(ISNUMBER(H37),(SIGN(1000*($H37-$R37)+$G37-$Q37)+1)/2,"")</f>
        <v>0</v>
      </c>
      <c r="K36" s="77"/>
      <c r="L36" s="78"/>
      <c r="M36" s="21">
        <v>4</v>
      </c>
      <c r="N36" s="22">
        <v>0</v>
      </c>
      <c r="O36" s="23">
        <v>59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81" t="str">
        <f>IF(ISNUMBER($I36),1-$I36,"")</f>
        <v>0</v>
      </c>
    </row>
    <row r="37" spans="1:20" customHeight="1" ht="15.95">
      <c r="A37" s="79">
        <v>24752</v>
      </c>
      <c r="B37" s="80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82"/>
      <c r="K37" s="79">
        <v>20190</v>
      </c>
      <c r="L37" s="80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8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42" t="s">
        <v>45</v>
      </c>
      <c r="C41" s="121" t="s">
        <v>46</v>
      </c>
      <c r="D41" s="121"/>
      <c r="E41" s="121"/>
      <c r="G41" s="106" t="s">
        <v>47</v>
      </c>
      <c r="H41" s="106"/>
      <c r="I41" s="39" t="str">
        <f>IF(ISNUMBER(I$39),SUM(I11,I16,I21,I26,I31,I36,I39),"")</f>
        <v>0</v>
      </c>
      <c r="K41" s="38"/>
      <c r="L41" s="42" t="s">
        <v>45</v>
      </c>
      <c r="M41" s="121" t="s">
        <v>48</v>
      </c>
      <c r="N41" s="121"/>
      <c r="O41" s="121"/>
      <c r="Q41" s="106" t="s">
        <v>47</v>
      </c>
      <c r="R41" s="106"/>
      <c r="S41" s="39" t="str">
        <f>IF(ISNUMBER(S$39),SUM(S11,S16,S21,S26,S31,S36,S39),"")</f>
        <v>0</v>
      </c>
    </row>
    <row r="42" spans="1:20" customHeight="1" ht="18">
      <c r="A42" s="38"/>
      <c r="B42" s="42" t="s">
        <v>49</v>
      </c>
      <c r="C42" s="122"/>
      <c r="D42" s="122"/>
      <c r="E42" s="122"/>
      <c r="G42" s="41"/>
      <c r="H42" s="41"/>
      <c r="I42" s="41"/>
      <c r="K42" s="38"/>
      <c r="L42" s="42" t="s">
        <v>49</v>
      </c>
      <c r="M42" s="122"/>
      <c r="N42" s="122"/>
      <c r="O42" s="122"/>
      <c r="Q42" s="41"/>
      <c r="R42" s="41"/>
      <c r="S42" s="41"/>
    </row>
    <row r="43" spans="1:20" customHeight="1" ht="20.1">
      <c r="A43" s="42" t="s">
        <v>50</v>
      </c>
      <c r="B43" s="42" t="s">
        <v>51</v>
      </c>
      <c r="C43" s="123" t="s">
        <v>46</v>
      </c>
      <c r="D43" s="123"/>
      <c r="E43" s="123"/>
      <c r="F43" s="123"/>
      <c r="G43" s="123"/>
      <c r="H43" s="123"/>
      <c r="I43" s="42"/>
      <c r="J43" s="42"/>
      <c r="K43" s="42" t="s">
        <v>52</v>
      </c>
      <c r="L43" s="124" t="s">
        <v>53</v>
      </c>
      <c r="M43" s="124"/>
      <c r="O43" s="42" t="s">
        <v>49</v>
      </c>
      <c r="P43" s="123"/>
      <c r="Q43" s="123"/>
      <c r="R43" s="123"/>
      <c r="S43" s="123"/>
    </row>
    <row r="44" spans="1:20" customHeight="1" ht="9.95">
      <c r="E44" s="38"/>
      <c r="H44" s="38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04" t="s">
        <v>55</v>
      </c>
      <c r="D46" s="104"/>
      <c r="I46" s="2" t="s">
        <v>56</v>
      </c>
      <c r="J46" s="104">
        <v>20</v>
      </c>
      <c r="K46" s="104"/>
    </row>
    <row r="47" spans="1:20" customHeight="1" ht="20.1">
      <c r="B47" s="2" t="s">
        <v>57</v>
      </c>
      <c r="C47" s="105" t="s">
        <v>58</v>
      </c>
      <c r="D47" s="105"/>
      <c r="I47" s="2" t="s">
        <v>59</v>
      </c>
      <c r="J47" s="105">
        <v>3</v>
      </c>
      <c r="K47" s="105"/>
      <c r="P47" s="2" t="s">
        <v>60</v>
      </c>
      <c r="Q47" s="120" t="s">
        <v>61</v>
      </c>
      <c r="R47" s="120"/>
      <c r="S47" s="120"/>
    </row>
    <row r="48" spans="1:20" customHeight="1" ht="9.95"/>
    <row r="49" spans="1:20" customHeight="1" ht="15">
      <c r="A49" s="114" t="s">
        <v>62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6"/>
    </row>
    <row r="50" spans="1:20" customHeight="1" ht="81">
      <c r="A50" s="117">
        <v>0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9"/>
    </row>
    <row r="51" spans="1:20" customHeight="1" ht="5.1"/>
    <row r="52" spans="1:20" customHeight="1" ht="15">
      <c r="A52" s="114" t="s">
        <v>63</v>
      </c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61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60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52"/>
      <c r="B55" s="59" t="s">
        <v>64</v>
      </c>
      <c r="C55" s="46"/>
      <c r="D55" s="47"/>
      <c r="E55" s="59" t="s">
        <v>65</v>
      </c>
      <c r="F55" s="46"/>
      <c r="G55" s="46"/>
      <c r="H55" s="46"/>
      <c r="I55" s="47"/>
      <c r="J55" s="44"/>
      <c r="K55" s="54"/>
      <c r="L55" s="59" t="s">
        <v>64</v>
      </c>
      <c r="M55" s="46"/>
      <c r="N55" s="47"/>
      <c r="O55" s="59" t="s">
        <v>65</v>
      </c>
      <c r="P55" s="46"/>
      <c r="Q55" s="46"/>
      <c r="R55" s="46"/>
      <c r="S55" s="57"/>
    </row>
    <row r="56" spans="1:20" customHeight="1" ht="21">
      <c r="A56" s="53" t="s">
        <v>66</v>
      </c>
      <c r="B56" s="48" t="s">
        <v>67</v>
      </c>
      <c r="C56" s="49"/>
      <c r="D56" s="50" t="s">
        <v>68</v>
      </c>
      <c r="E56" s="48" t="s">
        <v>67</v>
      </c>
      <c r="F56" s="51"/>
      <c r="G56" s="51"/>
      <c r="H56" s="55"/>
      <c r="I56" s="50" t="s">
        <v>68</v>
      </c>
      <c r="J56" s="44"/>
      <c r="K56" s="56" t="s">
        <v>66</v>
      </c>
      <c r="L56" s="48" t="s">
        <v>67</v>
      </c>
      <c r="M56" s="49"/>
      <c r="N56" s="50" t="s">
        <v>68</v>
      </c>
      <c r="O56" s="48" t="s">
        <v>67</v>
      </c>
      <c r="P56" s="51"/>
      <c r="Q56" s="51"/>
      <c r="R56" s="55"/>
      <c r="S56" s="58" t="s">
        <v>68</v>
      </c>
    </row>
    <row r="57" spans="1:20" customHeight="1" ht="21">
      <c r="A57" s="67"/>
      <c r="B57" s="125"/>
      <c r="C57" s="126"/>
      <c r="D57" s="68"/>
      <c r="E57" s="125"/>
      <c r="F57" s="127"/>
      <c r="G57" s="127"/>
      <c r="H57" s="126"/>
      <c r="I57" s="68"/>
      <c r="J57" s="44"/>
      <c r="K57" s="69"/>
      <c r="L57" s="125"/>
      <c r="M57" s="126"/>
      <c r="N57" s="68"/>
      <c r="O57" s="125"/>
      <c r="P57" s="127"/>
      <c r="Q57" s="127"/>
      <c r="R57" s="126"/>
      <c r="S57" s="70"/>
    </row>
    <row r="58" spans="1:20" customHeight="1" ht="21">
      <c r="A58" s="67"/>
      <c r="B58" s="125"/>
      <c r="C58" s="126"/>
      <c r="D58" s="68"/>
      <c r="E58" s="125"/>
      <c r="F58" s="127"/>
      <c r="G58" s="127"/>
      <c r="H58" s="126"/>
      <c r="I58" s="68"/>
      <c r="J58" s="44"/>
      <c r="K58" s="69"/>
      <c r="L58" s="125"/>
      <c r="M58" s="126"/>
      <c r="N58" s="68"/>
      <c r="O58" s="125"/>
      <c r="P58" s="127"/>
      <c r="Q58" s="127"/>
      <c r="R58" s="126"/>
      <c r="S58" s="70"/>
    </row>
    <row r="59" spans="1:20" customHeight="1" ht="12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4"/>
    </row>
    <row r="60" spans="1:20" customHeight="1" ht="5.1"/>
    <row r="61" spans="1:20" customHeight="1" ht="15">
      <c r="A61" s="108" t="s">
        <v>69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10"/>
    </row>
    <row r="62" spans="1:20" customHeight="1" ht="81">
      <c r="A62" s="111">
        <v>0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3"/>
    </row>
    <row r="63" spans="1:20" customHeight="1" ht="5.1"/>
    <row r="64" spans="1:20" customHeight="1" ht="15">
      <c r="A64" s="114" t="s">
        <v>70</v>
      </c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6"/>
    </row>
    <row r="65" spans="1:20" customHeight="1" ht="81">
      <c r="A65" s="117" t="s">
        <v>71</v>
      </c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9"/>
    </row>
    <row r="66" spans="1:20" customHeight="1" ht="30">
      <c r="A66" s="65"/>
      <c r="B66" s="66" t="s">
        <v>72</v>
      </c>
      <c r="C66" s="107" t="s">
        <v>73</v>
      </c>
      <c r="D66" s="107"/>
      <c r="E66" s="107"/>
      <c r="F66" s="107"/>
      <c r="G66" s="107"/>
      <c r="H66" s="107"/>
    </row>
  </sheetData>
  <sheetProtection password="FC6B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6:D46"/>
    <mergeCell ref="C41:E41"/>
    <mergeCell ref="C42:E42"/>
    <mergeCell ref="C43:H43"/>
    <mergeCell ref="L43:M43"/>
    <mergeCell ref="M42:O42"/>
    <mergeCell ref="M41:O41"/>
    <mergeCell ref="C66:H66"/>
    <mergeCell ref="A61:S61"/>
    <mergeCell ref="A62:S62"/>
    <mergeCell ref="A64:S64"/>
    <mergeCell ref="A65:S65"/>
    <mergeCell ref="Q41:R41"/>
    <mergeCell ref="A52:S52"/>
    <mergeCell ref="Q47:S47"/>
    <mergeCell ref="A49:S49"/>
    <mergeCell ref="A50:S50"/>
    <mergeCell ref="J46:K46"/>
    <mergeCell ref="C47:D47"/>
    <mergeCell ref="J47:K47"/>
    <mergeCell ref="G41:H41"/>
    <mergeCell ref="K23:L24"/>
    <mergeCell ref="K28:L29"/>
    <mergeCell ref="K30:L31"/>
    <mergeCell ref="K32:L32"/>
    <mergeCell ref="K27:L27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A28:B29"/>
    <mergeCell ref="C5:C6"/>
    <mergeCell ref="L3:S3"/>
    <mergeCell ref="L1:N1"/>
    <mergeCell ref="O1:P1"/>
    <mergeCell ref="Q1:S1"/>
    <mergeCell ref="B3:I3"/>
    <mergeCell ref="B1:C2"/>
    <mergeCell ref="D1:I1"/>
    <mergeCell ref="D5:G5"/>
    <mergeCell ref="H5:I5"/>
    <mergeCell ref="A30:B31"/>
    <mergeCell ref="A32:B32"/>
    <mergeCell ref="I31:I32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A20:B21"/>
    <mergeCell ref="I16:I17"/>
    <mergeCell ref="I21:I22"/>
    <mergeCell ref="R5:S5"/>
    <mergeCell ref="K8:L9"/>
    <mergeCell ref="K10:L11"/>
    <mergeCell ref="M5:M6"/>
    <mergeCell ref="K5:L5"/>
    <mergeCell ref="K6:L6"/>
    <mergeCell ref="S11:S12"/>
    <mergeCell ref="S16:S17"/>
    <mergeCell ref="S36:S37"/>
    <mergeCell ref="K33:L34"/>
    <mergeCell ref="S26:S27"/>
    <mergeCell ref="S31:S32"/>
    <mergeCell ref="K25:L26"/>
    <mergeCell ref="K35:L36"/>
    <mergeCell ref="K37:L37"/>
    <mergeCell ref="K13:L14"/>
    <mergeCell ref="A10:B11"/>
    <mergeCell ref="A12:B12"/>
    <mergeCell ref="A13:B14"/>
    <mergeCell ref="S21:S22"/>
    <mergeCell ref="K18:L19"/>
    <mergeCell ref="K20:L21"/>
    <mergeCell ref="K22:L22"/>
    <mergeCell ref="K15:L16"/>
    <mergeCell ref="A15:B16"/>
  </mergeCells>
  <dataValidations count="183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date" allowBlank="1" showDropDown="0" showInputMessage="1" showErrorMessage="1" sqref="Q1">
      <formula1>36526</formula1>
      <formula2>73050</formula2>
    </dataValidation>
    <dataValidation type="date" allowBlank="1" showDropDown="0" showInputMessage="1" showErrorMessage="1" sqref="R1">
      <formula1>36526</formula1>
      <formula2>73050</formula2>
    </dataValidation>
    <dataValidation type="date" allowBlank="1" showDropDown="0" showInputMessage="1" showErrorMessage="1" sqref="S1">
      <formula1>36526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100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HPAdmin</cp:lastModifiedBy>
  <dcterms:created xsi:type="dcterms:W3CDTF">2005-07-26T22:23:27+02:00</dcterms:created>
  <dcterms:modified xsi:type="dcterms:W3CDTF">2018-07-03T18:11:29+02:00</dcterms:modified>
  <dc:title/>
  <dc:description/>
  <dc:subject/>
  <cp:keywords/>
  <cp:category/>
</cp:coreProperties>
</file>