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<sst xmlns="http://schemas.openxmlformats.org/spreadsheetml/2006/main" count="177" uniqueCount="75">
  <si>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</si>
  <si>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</si>
  <si>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</si>
  <si>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</si>
  <si>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</si>
  <si>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</si>
  <si>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</si>
  <si>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</si>
  <si>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</si>
  <si>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</si>
  <si>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</si>
  <si>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</si>
  <si>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</si>
  <si>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</si>
  <si>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</si>
  <si>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</si>
  <si>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</si>
  <si>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</si>
  <si>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</si>
  <si>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</si>
  <si>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</si>
  <si>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</si>
  <si>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</si>
  <si>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</si>
  <si>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</si>
  <si>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</si>
  <si>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</si>
  <si>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</si>
  <si>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</si>
  <si>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</si>
  <si>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</si>
  <si>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</si>
  <si>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</si>
  <si>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</si>
  <si>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</si>
  <si>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</si>
  <si>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</si>
  <si>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</si>
  <si>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</si>
  <si>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</si>
  <si>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</si>
  <si>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</si>
  <si>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</si>
  <si>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Jakub</t>
  </si>
  <si>
    <t>CB Dobřany "B"</t>
  </si>
  <si>
    <t>Jiří</t>
  </si>
  <si>
    <t>Petr</t>
  </si>
  <si>
    <t>žádné</t>
  </si>
  <si>
    <t>Josef</t>
  </si>
  <si>
    <t>Josef Fišer</t>
  </si>
  <si>
    <t>Provazníková</t>
  </si>
  <si>
    <t>Zuzana</t>
  </si>
  <si>
    <t>Fryč</t>
  </si>
  <si>
    <t>Tomáš</t>
  </si>
  <si>
    <t>Impseil</t>
  </si>
  <si>
    <t>Musil</t>
  </si>
  <si>
    <t>Solfronk</t>
  </si>
  <si>
    <t>Fišer</t>
  </si>
  <si>
    <t>Ondřej</t>
  </si>
  <si>
    <t>TJ Ujezd Sv. Kříže</t>
  </si>
  <si>
    <t>Šebek</t>
  </si>
  <si>
    <t>Praštil</t>
  </si>
  <si>
    <t>Václav</t>
  </si>
  <si>
    <t>Pivoňka</t>
  </si>
  <si>
    <t>Miroslav</t>
  </si>
  <si>
    <t>Dufek</t>
  </si>
  <si>
    <t>Jaroslav</t>
  </si>
  <si>
    <t>Jankovský</t>
  </si>
  <si>
    <t>Oldřich</t>
  </si>
  <si>
    <t>Roman</t>
  </si>
  <si>
    <t>Roman Pivoňka</t>
  </si>
  <si>
    <t>Provazníková Zuzana</t>
  </si>
  <si>
    <t>P-220</t>
  </si>
  <si>
    <t>2.11.2013 Zuzana Provazníková</t>
  </si>
  <si>
    <t>1.start náhradníků - Provazníková Zuzana - reg.č. 22197 - nar. 11.3.1976 - plat.reg. 7.3.2016 ; Impseil Jiří - reg.č. 21931 - nar. 27.12.1967 - plat.reg. 7.9.2015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</si>
</sst>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183" fontId="9" fillId="0" borderId="61" xfId="0" applyNumberFormat="1" applyFont="1" applyBorder="1" applyAlignment="1" applyProtection="1">
      <alignment horizontal="left" vertical="center" indent="1"/>
      <protection hidden="1" locked="0"/>
    </xf>
    <xf numFmtId="0" fontId="8" fillId="0" borderId="62" xfId="0" applyFont="1" applyBorder="1" applyAlignment="1" applyProtection="1">
      <alignment horizontal="center" vertical="center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left" indent="1"/>
      <protection hidden="1" locked="0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14" fontId="4" fillId="0" borderId="64" xfId="0" applyNumberFormat="1" applyFont="1" applyBorder="1" applyAlignment="1" applyProtection="1">
      <alignment horizontal="center"/>
      <protection hidden="1" locked="0"/>
    </xf>
    <xf numFmtId="0" fontId="4" fillId="0" borderId="64" xfId="0" applyFont="1" applyBorder="1" applyAlignment="1" applyProtection="1">
      <alignment horizontal="center"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9" fillId="0" borderId="78" xfId="0" applyNumberFormat="1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4" xfId="0" applyNumberFormat="1" applyFont="1" applyBorder="1" applyAlignment="1" applyProtection="1">
      <alignment horizontal="center"/>
      <protection hidden="1" locked="0"/>
    </xf>
    <xf numFmtId="0" fontId="9" fillId="0" borderId="64" xfId="0" applyFont="1" applyBorder="1" applyAlignment="1" applyProtection="1">
      <alignment horizontal="center"/>
      <protection hidden="1" locked="0"/>
    </xf>
    <xf numFmtId="0" fontId="9" fillId="0" borderId="64" xfId="0" applyFont="1" applyBorder="1" applyAlignment="1" applyProtection="1">
      <alignment horizontal="left" indent="1"/>
      <protection hidden="1" locked="0"/>
    </xf>
    <xf numFmtId="0" fontId="9" fillId="0" borderId="64" xfId="0" applyFont="1" applyBorder="1" applyAlignment="1" applyProtection="1">
      <alignment horizontal="left" indent="1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9" fillId="0" borderId="75" xfId="0" applyFont="1" applyBorder="1" applyAlignment="1" applyProtection="1">
      <alignment horizontal="center"/>
      <protection hidden="1" locked="0"/>
    </xf>
    <xf numFmtId="14" fontId="0" fillId="0" borderId="82" xfId="0" applyNumberFormat="1" applyBorder="1" applyAlignment="1" applyProtection="1">
      <alignment horizontal="left" indent="1"/>
      <protection hidden="1" locked="0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83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8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85" t="s">
        <v>0</v>
      </c>
      <c r="E1" s="85"/>
      <c r="F1" s="85"/>
      <c r="G1" s="85"/>
      <c r="H1" s="85"/>
      <c r="I1" s="85"/>
      <c r="K1" s="8" t="s">
        <v>1</v>
      </c>
      <c r="L1" s="81" t="s">
        <v>42</v>
      </c>
      <c r="M1" s="81"/>
      <c r="N1" s="81"/>
      <c r="O1" s="96" t="s">
        <v>2</v>
      </c>
      <c r="P1" s="96"/>
      <c r="Q1" s="97">
        <v>41580</v>
      </c>
      <c r="R1" s="98"/>
      <c r="S1" s="98"/>
    </row>
    <row r="2" spans="1:8" ht="13.5" thickBot="1">
      <c r="A2" s="93" t="s">
        <v>41</v>
      </c>
      <c r="B2" s="93"/>
      <c r="C2" s="93"/>
      <c r="D2" s="93"/>
      <c r="E2" s="93"/>
      <c r="F2" s="93"/>
      <c r="G2" s="93"/>
      <c r="H2" s="93"/>
    </row>
    <row r="3" spans="1:19" ht="19.5" customHeight="1" thickBot="1">
      <c r="A3" s="38" t="s">
        <v>3</v>
      </c>
      <c r="B3" s="92" t="s">
        <v>44</v>
      </c>
      <c r="C3" s="92"/>
      <c r="D3" s="92"/>
      <c r="E3" s="92"/>
      <c r="F3" s="92"/>
      <c r="G3" s="92"/>
      <c r="H3" s="92"/>
      <c r="I3" s="92"/>
      <c r="K3" s="38" t="s">
        <v>4</v>
      </c>
      <c r="L3" s="92" t="s">
        <v>59</v>
      </c>
      <c r="M3" s="92"/>
      <c r="N3" s="92"/>
      <c r="O3" s="92"/>
      <c r="P3" s="92"/>
      <c r="Q3" s="92"/>
      <c r="R3" s="92"/>
      <c r="S3" s="92"/>
    </row>
    <row r="4" ht="4.5" customHeight="1" thickBot="1"/>
    <row r="5" spans="1:19" ht="12.75" customHeight="1">
      <c r="A5" s="86" t="s">
        <v>5</v>
      </c>
      <c r="B5" s="87"/>
      <c r="C5" s="90" t="s">
        <v>6</v>
      </c>
      <c r="D5" s="82" t="s">
        <v>7</v>
      </c>
      <c r="E5" s="83"/>
      <c r="F5" s="83"/>
      <c r="G5" s="84"/>
      <c r="H5" s="94" t="s">
        <v>8</v>
      </c>
      <c r="I5" s="95"/>
      <c r="K5" s="86" t="s">
        <v>5</v>
      </c>
      <c r="L5" s="87"/>
      <c r="M5" s="90" t="s">
        <v>6</v>
      </c>
      <c r="N5" s="82" t="s">
        <v>7</v>
      </c>
      <c r="O5" s="83"/>
      <c r="P5" s="83"/>
      <c r="Q5" s="84"/>
      <c r="R5" s="94" t="s">
        <v>8</v>
      </c>
      <c r="S5" s="95"/>
    </row>
    <row r="6" spans="1:19" ht="12.75" customHeight="1" thickBot="1">
      <c r="A6" s="88" t="s">
        <v>9</v>
      </c>
      <c r="B6" s="89"/>
      <c r="C6" s="9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88" t="s">
        <v>9</v>
      </c>
      <c r="L6" s="89"/>
      <c r="M6" s="9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 thickBot="1">
      <c r="A8" s="76" t="s">
        <v>50</v>
      </c>
      <c r="B8" s="76"/>
      <c r="C8" s="16">
        <v>1</v>
      </c>
      <c r="D8" s="1">
        <v>143</v>
      </c>
      <c r="E8" s="2">
        <v>61</v>
      </c>
      <c r="F8" s="2">
        <v>6</v>
      </c>
      <c r="G8" s="17">
        <f>IF(AND(ISBLANK(D8),ISBLANK(E8),ISBLANK(N8),ISBLANK(O8)),"",D8+E8)</f>
        <v>204</v>
      </c>
      <c r="H8" s="40" t="s">
        <v>23</v>
      </c>
      <c r="I8" s="18"/>
      <c r="K8" s="76" t="s">
        <v>60</v>
      </c>
      <c r="L8" s="76"/>
      <c r="M8" s="16">
        <v>1</v>
      </c>
      <c r="N8" s="1">
        <v>147</v>
      </c>
      <c r="O8" s="2">
        <v>53</v>
      </c>
      <c r="P8" s="2">
        <v>5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76"/>
      <c r="B9" s="76"/>
      <c r="C9" s="19">
        <v>2</v>
      </c>
      <c r="D9" s="3">
        <v>143</v>
      </c>
      <c r="E9" s="4">
        <v>60</v>
      </c>
      <c r="F9" s="4">
        <v>3</v>
      </c>
      <c r="G9" s="20">
        <f>IF(AND(ISBLANK(D9),ISBLANK(E9),ISBLANK(N9),ISBLANK(O9)),"",D9+E9)</f>
        <v>203</v>
      </c>
      <c r="H9" s="41" t="s">
        <v>23</v>
      </c>
      <c r="I9" s="18"/>
      <c r="K9" s="76"/>
      <c r="L9" s="76"/>
      <c r="M9" s="19">
        <v>2</v>
      </c>
      <c r="N9" s="3">
        <v>146</v>
      </c>
      <c r="O9" s="4">
        <v>63</v>
      </c>
      <c r="P9" s="4">
        <v>5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77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7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7"/>
      <c r="B11" s="7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9">
        <f>IF(AND(ISNUMBER(G12),ISNUMBER(Q12)),IF(G12&gt;Q12,2,IF(G12=Q12,1,0)),"")</f>
        <v>0</v>
      </c>
      <c r="K11" s="77"/>
      <c r="L11" s="7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9">
        <f>IF(AND(ISNUMBER(G12),ISNUMBER(Q12)),IF(Q12&gt;G12,2,IF(G12=Q12,1,0)),"")</f>
        <v>2</v>
      </c>
    </row>
    <row r="12" spans="1:19" ht="15.75" customHeight="1" thickBot="1">
      <c r="A12" s="78">
        <v>22197</v>
      </c>
      <c r="B12" s="78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407</v>
      </c>
      <c r="H12" s="42" t="s">
        <v>23</v>
      </c>
      <c r="I12" s="80"/>
      <c r="K12" s="78">
        <v>15556</v>
      </c>
      <c r="L12" s="78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409</v>
      </c>
      <c r="R12" s="42" t="s">
        <v>23</v>
      </c>
      <c r="S12" s="80"/>
    </row>
    <row r="13" spans="1:19" ht="12.75" customHeight="1" thickBot="1">
      <c r="A13" s="76" t="s">
        <v>52</v>
      </c>
      <c r="B13" s="76"/>
      <c r="C13" s="16">
        <v>1</v>
      </c>
      <c r="D13" s="1">
        <v>146</v>
      </c>
      <c r="E13" s="2">
        <v>59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76" t="s">
        <v>61</v>
      </c>
      <c r="L13" s="76"/>
      <c r="M13" s="16">
        <v>1</v>
      </c>
      <c r="N13" s="1">
        <v>144</v>
      </c>
      <c r="O13" s="2">
        <v>62</v>
      </c>
      <c r="P13" s="2">
        <v>6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76"/>
      <c r="B14" s="76"/>
      <c r="C14" s="19">
        <v>2</v>
      </c>
      <c r="D14" s="3">
        <v>147</v>
      </c>
      <c r="E14" s="4">
        <v>44</v>
      </c>
      <c r="F14" s="4">
        <v>9</v>
      </c>
      <c r="G14" s="20">
        <f t="shared" si="0"/>
        <v>191</v>
      </c>
      <c r="H14" s="41" t="s">
        <v>23</v>
      </c>
      <c r="I14" s="18"/>
      <c r="K14" s="76"/>
      <c r="L14" s="76"/>
      <c r="M14" s="19">
        <v>2</v>
      </c>
      <c r="N14" s="3">
        <v>143</v>
      </c>
      <c r="O14" s="4">
        <v>63</v>
      </c>
      <c r="P14" s="4">
        <v>3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77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7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7"/>
      <c r="B16" s="7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9">
        <f>IF(AND(ISNUMBER(G17),ISNUMBER(Q17)),IF(G17&gt;Q17,2,IF(G17=Q17,1,0)),"")</f>
        <v>0</v>
      </c>
      <c r="K16" s="77"/>
      <c r="L16" s="7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9">
        <f>IF(AND(ISNUMBER(G17),ISNUMBER(Q17)),IF(Q17&gt;G17,2,IF(G17=Q17,1,0)),"")</f>
        <v>2</v>
      </c>
    </row>
    <row r="17" spans="1:19" ht="15.75" customHeight="1" thickBot="1">
      <c r="A17" s="78">
        <v>23439</v>
      </c>
      <c r="B17" s="78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103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396</v>
      </c>
      <c r="H17" s="42" t="s">
        <v>23</v>
      </c>
      <c r="I17" s="80"/>
      <c r="K17" s="78">
        <v>3769</v>
      </c>
      <c r="L17" s="78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412</v>
      </c>
      <c r="R17" s="42" t="s">
        <v>23</v>
      </c>
      <c r="S17" s="80"/>
    </row>
    <row r="18" spans="1:19" ht="12.75" customHeight="1" thickBot="1">
      <c r="A18" s="76" t="s">
        <v>54</v>
      </c>
      <c r="B18" s="76"/>
      <c r="C18" s="16">
        <v>1</v>
      </c>
      <c r="D18" s="1">
        <v>159</v>
      </c>
      <c r="E18" s="2">
        <v>59</v>
      </c>
      <c r="F18" s="2">
        <v>5</v>
      </c>
      <c r="G18" s="17">
        <f>IF(AND(ISBLANK(D18),ISBLANK(E18),ISBLANK(N18),ISBLANK(O18)),"",D18+E18)</f>
        <v>218</v>
      </c>
      <c r="H18" s="40" t="s">
        <v>23</v>
      </c>
      <c r="I18" s="18"/>
      <c r="K18" s="76" t="s">
        <v>63</v>
      </c>
      <c r="L18" s="76"/>
      <c r="M18" s="16">
        <v>1</v>
      </c>
      <c r="N18" s="1">
        <v>156</v>
      </c>
      <c r="O18" s="2">
        <v>35</v>
      </c>
      <c r="P18" s="2">
        <v>10</v>
      </c>
      <c r="Q18" s="17">
        <f>IF(AND(ISBLANK(D18),ISBLANK(E18),ISBLANK(N18),ISBLANK(O18)),"",N18+O18)</f>
        <v>191</v>
      </c>
      <c r="R18" s="40" t="s">
        <v>23</v>
      </c>
      <c r="S18" s="18"/>
    </row>
    <row r="19" spans="1:19" ht="12.75" customHeight="1">
      <c r="A19" s="76"/>
      <c r="B19" s="76"/>
      <c r="C19" s="19">
        <v>2</v>
      </c>
      <c r="D19" s="3">
        <v>146</v>
      </c>
      <c r="E19" s="4">
        <v>69</v>
      </c>
      <c r="F19" s="4">
        <v>2</v>
      </c>
      <c r="G19" s="20">
        <f t="shared" si="0"/>
        <v>215</v>
      </c>
      <c r="H19" s="41" t="s">
        <v>23</v>
      </c>
      <c r="I19" s="18"/>
      <c r="K19" s="76"/>
      <c r="L19" s="76"/>
      <c r="M19" s="19">
        <v>2</v>
      </c>
      <c r="N19" s="3">
        <v>121</v>
      </c>
      <c r="O19" s="4">
        <v>54</v>
      </c>
      <c r="P19" s="4">
        <v>5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77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7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7"/>
      <c r="B21" s="7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9">
        <f>IF(AND(ISNUMBER(G22),ISNUMBER(Q22)),IF(G22&gt;Q22,2,IF(G22=Q22,1,0)),"")</f>
        <v>2</v>
      </c>
      <c r="K21" s="77"/>
      <c r="L21" s="7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9">
        <f>IF(AND(ISNUMBER(G22),ISNUMBER(Q22)),IF(Q22&gt;G22,2,IF(G22=Q22,1,0)),"")</f>
        <v>0</v>
      </c>
    </row>
    <row r="22" spans="1:19" ht="15.75" customHeight="1" thickBot="1">
      <c r="A22" s="78">
        <v>21931</v>
      </c>
      <c r="B22" s="78"/>
      <c r="C22" s="25" t="s">
        <v>13</v>
      </c>
      <c r="D22" s="26">
        <f>IF(OR(ISNUMBER(G18),ISNUMBER(G19),ISNUMBER(G20),ISNUMBER(G21)),SUM(D18:D21),"")</f>
        <v>305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433</v>
      </c>
      <c r="H22" s="42" t="s">
        <v>23</v>
      </c>
      <c r="I22" s="80"/>
      <c r="K22" s="78">
        <v>21958</v>
      </c>
      <c r="L22" s="78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89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366</v>
      </c>
      <c r="R22" s="42" t="s">
        <v>23</v>
      </c>
      <c r="S22" s="80"/>
    </row>
    <row r="23" spans="1:19" ht="12.75" customHeight="1" thickBot="1">
      <c r="A23" s="76" t="s">
        <v>57</v>
      </c>
      <c r="B23" s="76"/>
      <c r="C23" s="16">
        <v>1</v>
      </c>
      <c r="D23" s="1">
        <v>156</v>
      </c>
      <c r="E23" s="2">
        <v>62</v>
      </c>
      <c r="F23" s="2">
        <v>6</v>
      </c>
      <c r="G23" s="17">
        <f>IF(AND(ISBLANK(D23),ISBLANK(E23),ISBLANK(N23),ISBLANK(O23)),"",D23+E23)</f>
        <v>218</v>
      </c>
      <c r="H23" s="40" t="s">
        <v>23</v>
      </c>
      <c r="I23" s="18"/>
      <c r="K23" s="76" t="s">
        <v>65</v>
      </c>
      <c r="L23" s="76"/>
      <c r="M23" s="16">
        <v>1</v>
      </c>
      <c r="N23" s="1">
        <v>141</v>
      </c>
      <c r="O23" s="2">
        <v>35</v>
      </c>
      <c r="P23" s="2">
        <v>8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76"/>
      <c r="B24" s="76"/>
      <c r="C24" s="19">
        <v>2</v>
      </c>
      <c r="D24" s="3">
        <v>153</v>
      </c>
      <c r="E24" s="4">
        <v>57</v>
      </c>
      <c r="F24" s="4">
        <v>1</v>
      </c>
      <c r="G24" s="20">
        <f t="shared" si="0"/>
        <v>210</v>
      </c>
      <c r="H24" s="41" t="s">
        <v>23</v>
      </c>
      <c r="I24" s="18"/>
      <c r="K24" s="76"/>
      <c r="L24" s="76"/>
      <c r="M24" s="19">
        <v>2</v>
      </c>
      <c r="N24" s="3">
        <v>138</v>
      </c>
      <c r="O24" s="4">
        <v>44</v>
      </c>
      <c r="P24" s="4">
        <v>9</v>
      </c>
      <c r="Q24" s="20">
        <f t="shared" si="1"/>
        <v>182</v>
      </c>
      <c r="R24" s="41" t="s">
        <v>23</v>
      </c>
      <c r="S24" s="18"/>
    </row>
    <row r="25" spans="1:19" ht="12.75" customHeight="1" thickBot="1">
      <c r="A25" s="77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7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7"/>
      <c r="B26" s="7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9">
        <f>IF(AND(ISNUMBER(G27),ISNUMBER(Q27)),IF(G27&gt;Q27,2,IF(G27=Q27,1,0)),"")</f>
        <v>2</v>
      </c>
      <c r="K26" s="77"/>
      <c r="L26" s="7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9">
        <f>IF(AND(ISNUMBER(G27),ISNUMBER(Q27)),IF(Q27&gt;G27,2,IF(G27=Q27,1,0)),"")</f>
        <v>0</v>
      </c>
    </row>
    <row r="27" spans="1:19" ht="15.75" customHeight="1" thickBot="1">
      <c r="A27" s="78">
        <v>3575</v>
      </c>
      <c r="B27" s="78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119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428</v>
      </c>
      <c r="H27" s="42" t="s">
        <v>23</v>
      </c>
      <c r="I27" s="80"/>
      <c r="K27" s="78">
        <v>15926</v>
      </c>
      <c r="L27" s="78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79</v>
      </c>
      <c r="P27" s="27">
        <f>IF(OR(ISNUMBER(Q23),ISNUMBER(Q24),ISNUMBER(Q25),ISNUMBER(Q26)),SUM(P23:P26),"")</f>
        <v>17</v>
      </c>
      <c r="Q27" s="28">
        <f>IF(OR(ISNUMBER(Q23),ISNUMBER(Q24),ISNUMBER(Q25),ISNUMBER(Q26)),SUM(Q23:Q26),"")</f>
        <v>358</v>
      </c>
      <c r="R27" s="42" t="s">
        <v>23</v>
      </c>
      <c r="S27" s="80"/>
    </row>
    <row r="28" spans="1:19" ht="12.75" customHeight="1" thickBot="1">
      <c r="A28" s="76" t="s">
        <v>56</v>
      </c>
      <c r="B28" s="76"/>
      <c r="C28" s="16">
        <v>1</v>
      </c>
      <c r="D28" s="1">
        <v>153</v>
      </c>
      <c r="E28" s="2">
        <v>77</v>
      </c>
      <c r="F28" s="2">
        <v>0</v>
      </c>
      <c r="G28" s="17">
        <f>IF(AND(ISBLANK(D28),ISBLANK(E28),ISBLANK(N28),ISBLANK(O28)),"",D28+E28)</f>
        <v>230</v>
      </c>
      <c r="H28" s="40" t="s">
        <v>23</v>
      </c>
      <c r="I28" s="18"/>
      <c r="K28" s="76" t="s">
        <v>67</v>
      </c>
      <c r="L28" s="76"/>
      <c r="M28" s="16">
        <v>1</v>
      </c>
      <c r="N28" s="1">
        <v>140</v>
      </c>
      <c r="O28" s="2">
        <v>71</v>
      </c>
      <c r="P28" s="2">
        <v>1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76"/>
      <c r="B29" s="76"/>
      <c r="C29" s="19">
        <v>2</v>
      </c>
      <c r="D29" s="3">
        <v>148</v>
      </c>
      <c r="E29" s="4">
        <v>52</v>
      </c>
      <c r="F29" s="4">
        <v>5</v>
      </c>
      <c r="G29" s="20">
        <f t="shared" si="0"/>
        <v>200</v>
      </c>
      <c r="H29" s="41" t="s">
        <v>23</v>
      </c>
      <c r="I29" s="18"/>
      <c r="K29" s="76"/>
      <c r="L29" s="76"/>
      <c r="M29" s="19">
        <v>2</v>
      </c>
      <c r="N29" s="3">
        <v>142</v>
      </c>
      <c r="O29" s="4">
        <v>53</v>
      </c>
      <c r="P29" s="4">
        <v>4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77" t="s">
        <v>43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7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7"/>
      <c r="B31" s="7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9">
        <f>IF(AND(ISNUMBER(G32),ISNUMBER(Q32)),IF(G32&gt;Q32,2,IF(G32=Q32,1,0)),"")</f>
        <v>2</v>
      </c>
      <c r="K31" s="77"/>
      <c r="L31" s="7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9">
        <f>IF(AND(ISNUMBER(G32),ISNUMBER(Q32)),IF(Q32&gt;G32,2,IF(G32=Q32,1,0)),"")</f>
        <v>0</v>
      </c>
    </row>
    <row r="32" spans="1:19" ht="15.75" customHeight="1" thickBot="1">
      <c r="A32" s="78">
        <v>20304</v>
      </c>
      <c r="B32" s="78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430</v>
      </c>
      <c r="H32" s="42" t="s">
        <v>23</v>
      </c>
      <c r="I32" s="80"/>
      <c r="K32" s="78">
        <v>3789</v>
      </c>
      <c r="L32" s="78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406</v>
      </c>
      <c r="R32" s="42" t="s">
        <v>23</v>
      </c>
      <c r="S32" s="80"/>
    </row>
    <row r="33" spans="1:19" ht="12.75" customHeight="1" thickBot="1">
      <c r="A33" s="76" t="s">
        <v>55</v>
      </c>
      <c r="B33" s="76"/>
      <c r="C33" s="16">
        <v>1</v>
      </c>
      <c r="D33" s="1">
        <v>156</v>
      </c>
      <c r="E33" s="2">
        <v>87</v>
      </c>
      <c r="F33" s="2">
        <v>0</v>
      </c>
      <c r="G33" s="17">
        <f>IF(AND(ISBLANK(D33),ISBLANK(E33),ISBLANK(N33),ISBLANK(O33)),"",D33+E33)</f>
        <v>243</v>
      </c>
      <c r="H33" s="40" t="s">
        <v>23</v>
      </c>
      <c r="I33" s="18"/>
      <c r="K33" s="76" t="s">
        <v>63</v>
      </c>
      <c r="L33" s="76"/>
      <c r="M33" s="16">
        <v>1</v>
      </c>
      <c r="N33" s="1">
        <v>142</v>
      </c>
      <c r="O33" s="2">
        <v>53</v>
      </c>
      <c r="P33" s="2">
        <v>3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76"/>
      <c r="B34" s="76"/>
      <c r="C34" s="19">
        <v>2</v>
      </c>
      <c r="D34" s="3">
        <v>139</v>
      </c>
      <c r="E34" s="4">
        <v>66</v>
      </c>
      <c r="F34" s="4">
        <v>2</v>
      </c>
      <c r="G34" s="20">
        <f t="shared" si="0"/>
        <v>205</v>
      </c>
      <c r="H34" s="41" t="s">
        <v>23</v>
      </c>
      <c r="I34" s="18"/>
      <c r="K34" s="76"/>
      <c r="L34" s="76"/>
      <c r="M34" s="19">
        <v>2</v>
      </c>
      <c r="N34" s="3">
        <v>160</v>
      </c>
      <c r="O34" s="4">
        <v>70</v>
      </c>
      <c r="P34" s="4">
        <v>2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77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7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7"/>
      <c r="B36" s="7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9">
        <f>IF(AND(ISNUMBER(G37),ISNUMBER(Q37)),IF(G37&gt;Q37,2,IF(G37=Q37,1,0)),"")</f>
        <v>2</v>
      </c>
      <c r="K36" s="77"/>
      <c r="L36" s="7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9">
        <f>IF(AND(ISNUMBER(G37),ISNUMBER(Q37)),IF(Q37&gt;G37,2,IF(G37=Q37,1,0)),"")</f>
        <v>0</v>
      </c>
    </row>
    <row r="37" spans="1:19" ht="15.75" customHeight="1" thickBot="1">
      <c r="A37" s="78">
        <v>21928</v>
      </c>
      <c r="B37" s="78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448</v>
      </c>
      <c r="H37" s="43" t="s">
        <v>23</v>
      </c>
      <c r="I37" s="80"/>
      <c r="K37" s="78">
        <v>5196</v>
      </c>
      <c r="L37" s="78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425</v>
      </c>
      <c r="R37" s="43" t="s">
        <v>23</v>
      </c>
      <c r="S37" s="80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1789</v>
      </c>
      <c r="E39" s="33">
        <f>IF(OR(ISNUMBER(G12),ISNUMBER(G17),ISNUMBER(G22),ISNUMBER(G27),ISNUMBER(G32),ISNUMBER(G37)),SUM(E12,E17,E22,E27,E32,E37),"")</f>
        <v>753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2542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1720</v>
      </c>
      <c r="O39" s="33">
        <f>IF(OR(ISNUMBER(Q12),ISNUMBER(Q17),ISNUMBER(Q22),ISNUMBER(Q27),ISNUMBER(Q32),ISNUMBER(Q37)),SUM(O12,O17,O22,O27,O32,O37),"")</f>
        <v>656</v>
      </c>
      <c r="P39" s="33">
        <f>IF(OR(ISNUMBER(Q12),ISNUMBER(Q17),ISNUMBER(Q22),ISNUMBER(Q27),ISNUMBER(Q32),ISNUMBER(Q37)),SUM(P12,P17,P22,P27,P32,P37),"")</f>
        <v>61</v>
      </c>
      <c r="Q39" s="34">
        <f>IF(OR(ISNUMBER(Q12),ISNUMBER(Q17),ISNUMBER(Q22),ISNUMBER(Q27),ISNUMBER(Q32),ISNUMBER(Q37)),SUM(Q12,Q17,Q22,Q27,Q32,Q37),"")</f>
        <v>2376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0" t="s">
        <v>49</v>
      </c>
      <c r="D41" s="100"/>
      <c r="E41" s="100"/>
      <c r="G41" s="101" t="s">
        <v>16</v>
      </c>
      <c r="H41" s="101"/>
      <c r="I41" s="39">
        <f>IF(ISNUMBER(I39),SUM(I11,I16,I21,I26,I31,I36,I39),"")</f>
        <v>12</v>
      </c>
      <c r="K41" s="36"/>
      <c r="L41" s="46" t="s">
        <v>24</v>
      </c>
      <c r="M41" s="100" t="s">
        <v>70</v>
      </c>
      <c r="N41" s="100"/>
      <c r="O41" s="100"/>
      <c r="Q41" s="101" t="s">
        <v>16</v>
      </c>
      <c r="R41" s="10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9"/>
      <c r="D42" s="99"/>
      <c r="E42" s="99"/>
      <c r="G42" s="44"/>
      <c r="H42" s="44"/>
      <c r="I42" s="44"/>
      <c r="K42" s="36"/>
      <c r="L42" s="46" t="s">
        <v>25</v>
      </c>
      <c r="M42" s="99"/>
      <c r="N42" s="99"/>
      <c r="O42" s="9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11" t="s">
        <v>71</v>
      </c>
      <c r="D43" s="111"/>
      <c r="E43" s="111"/>
      <c r="F43" s="111"/>
      <c r="G43" s="111"/>
      <c r="H43" s="111"/>
      <c r="I43" s="46"/>
      <c r="J43" s="46"/>
      <c r="K43" s="46" t="s">
        <v>28</v>
      </c>
      <c r="L43" s="112" t="s">
        <v>72</v>
      </c>
      <c r="M43" s="112"/>
      <c r="O43" s="46" t="s">
        <v>25</v>
      </c>
      <c r="P43" s="111"/>
      <c r="Q43" s="111"/>
      <c r="R43" s="111"/>
      <c r="S43" s="11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9">
        <v>0.375</v>
      </c>
      <c r="D46" s="109"/>
      <c r="I46" s="9" t="s">
        <v>30</v>
      </c>
      <c r="J46" s="110">
        <v>20</v>
      </c>
      <c r="K46" s="110"/>
    </row>
    <row r="47" spans="2:19" ht="19.5" customHeight="1">
      <c r="B47" s="9" t="s">
        <v>31</v>
      </c>
      <c r="C47" s="109">
        <v>0.4930555555555556</v>
      </c>
      <c r="D47" s="109"/>
      <c r="I47" s="9" t="s">
        <v>32</v>
      </c>
      <c r="J47" s="116">
        <v>14</v>
      </c>
      <c r="K47" s="116"/>
      <c r="P47" s="9" t="s">
        <v>33</v>
      </c>
      <c r="Q47" s="105">
        <v>42613</v>
      </c>
      <c r="R47" s="105"/>
      <c r="S47" s="105"/>
    </row>
    <row r="48" ht="9.75" customHeight="1"/>
    <row r="49" spans="1:19" ht="15" customHeight="1">
      <c r="A49" s="102" t="s">
        <v>18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81" customHeight="1">
      <c r="A50" s="106" t="s">
        <v>47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ht="4.5" customHeight="1"/>
    <row r="52" spans="1:19" ht="15" customHeight="1">
      <c r="A52" s="102" t="s">
        <v>19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13"/>
      <c r="C57" s="114"/>
      <c r="D57" s="74"/>
      <c r="E57" s="113"/>
      <c r="F57" s="115"/>
      <c r="G57" s="115"/>
      <c r="H57" s="114"/>
      <c r="I57" s="74"/>
      <c r="J57" s="49"/>
      <c r="K57" s="68"/>
      <c r="L57" s="113"/>
      <c r="M57" s="114"/>
      <c r="N57" s="74"/>
      <c r="O57" s="113"/>
      <c r="P57" s="115"/>
      <c r="Q57" s="115"/>
      <c r="R57" s="114"/>
      <c r="S57" s="75"/>
    </row>
    <row r="58" spans="1:19" ht="21" customHeight="1">
      <c r="A58" s="67"/>
      <c r="B58" s="113"/>
      <c r="C58" s="114"/>
      <c r="D58" s="74"/>
      <c r="E58" s="113"/>
      <c r="F58" s="115"/>
      <c r="G58" s="115"/>
      <c r="H58" s="114"/>
      <c r="I58" s="74"/>
      <c r="J58" s="49"/>
      <c r="K58" s="68"/>
      <c r="L58" s="113"/>
      <c r="M58" s="114"/>
      <c r="N58" s="74"/>
      <c r="O58" s="113"/>
      <c r="P58" s="115"/>
      <c r="Q58" s="115"/>
      <c r="R58" s="11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18" t="s">
        <v>20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47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2" t="s">
        <v>21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81" customHeight="1">
      <c r="A65" s="124" t="s">
        <v>74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1:8" ht="30" customHeight="1">
      <c r="A66" s="72"/>
      <c r="B66" s="73" t="s">
        <v>39</v>
      </c>
      <c r="C66" s="117" t="s">
        <v>73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2:E42"/>
    <mergeCell ref="M42:O42"/>
    <mergeCell ref="C41:E41"/>
    <mergeCell ref="M41:O41"/>
    <mergeCell ref="G41:H41"/>
    <mergeCell ref="Q41:R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2013-11-02T18:46:52Z</cp:lastPrinted>
  <dcterms:created xsi:type="dcterms:W3CDTF">2003-07-01T14:03:06Z</dcterms:created>
  <dcterms:modified xsi:type="dcterms:W3CDTF">2013-11-02T11:49:05Z</dcterms:modified>
  <cp:category/>
  <cp:version/>
  <cp:contentType/>
  <cp:contentStatus/>
</cp:coreProperties>
</file>