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732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<sst xmlns="http://schemas.openxmlformats.org/spreadsheetml/2006/main" count="174" uniqueCount="72">
  <si>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Česká kuželkářská asociace</t>
  </si>
  <si>
    <t>Zápis o utkání</t>
  </si>
  <si>
    <t>Kuželna</t>
  </si>
  <si>
    <t>Datum  </t>
  </si>
  <si>
    <t>Hodnocení dle Soutěžního řádu - Bodování bez dílčích bodů (kapitola 6.8)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</si>
  <si>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</si>
  <si>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</si>
  <si>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</si>
  <si>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</si>
  <si>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</si>
  <si>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</si>
  <si>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</si>
  <si>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</si>
  <si>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</si>
  <si>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</si>
  <si>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</si>
  <si>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</si>
  <si>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</si>
  <si>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</si>
  <si>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</si>
  <si>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</si>
  <si>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</si>
  <si>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</si>
  <si>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</si>
  <si>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</si>
  <si>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</si>
  <si>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</si>
  <si>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</si>
  <si>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</si>
  <si>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</si>
  <si>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</si>
  <si>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</si>
  <si>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</si>
  <si>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</si>
  <si>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</si>
  <si>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</si>
  <si>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</si>
  <si>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</si>
  <si>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</si>
  <si>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</si>
  <si>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</si>
  <si>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</si>
  <si>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TJ Sokol Díly</t>
  </si>
  <si>
    <t>TJ Dobřany</t>
  </si>
  <si>
    <t>Holý</t>
  </si>
  <si>
    <t>Bohumír</t>
  </si>
  <si>
    <t>Kořan</t>
  </si>
  <si>
    <t>Vojtěch</t>
  </si>
  <si>
    <t>Kučera</t>
  </si>
  <si>
    <t>Jan</t>
  </si>
  <si>
    <t>Dvořák</t>
  </si>
  <si>
    <t>Josef</t>
  </si>
  <si>
    <t>Provazník</t>
  </si>
  <si>
    <t>Martin</t>
  </si>
  <si>
    <t>Sloup</t>
  </si>
  <si>
    <t>Otto</t>
  </si>
  <si>
    <t>Kouříková</t>
  </si>
  <si>
    <t>Iveta</t>
  </si>
  <si>
    <t>Kuželková</t>
  </si>
  <si>
    <t>Jana</t>
  </si>
  <si>
    <t>Dufek</t>
  </si>
  <si>
    <t>Sokol</t>
  </si>
  <si>
    <t>Jaroslav</t>
  </si>
  <si>
    <t>Jílek</t>
  </si>
  <si>
    <t>Ochotný</t>
  </si>
  <si>
    <t>Jiří</t>
  </si>
  <si>
    <t>Jílek Jaroslav</t>
  </si>
  <si>
    <t>P-0131</t>
  </si>
  <si>
    <t>Sokol Díly</t>
  </si>
  <si>
    <t>11.4.2009, Jílek Jaroslav</t>
  </si>
  <si>
    <t>Sokol Jaroslav</t>
  </si>
  <si>
    <t>Sloup Otto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</si>
</sst>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4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3" fillId="34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6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4" fillId="0" borderId="22" xfId="0" applyNumberFormat="1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164" fontId="14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4" fillId="0" borderId="58" xfId="0" applyFont="1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right"/>
      <protection hidden="1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4" fillId="0" borderId="61" xfId="0" applyFont="1" applyBorder="1" applyAlignment="1" applyProtection="1">
      <alignment horizontal="left" vertical="top" wrapText="1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165" fontId="11" fillId="0" borderId="49" xfId="0" applyNumberFormat="1" applyFont="1" applyBorder="1" applyAlignment="1" applyProtection="1">
      <alignment horizontal="center"/>
      <protection hidden="1" locked="0"/>
    </xf>
    <xf numFmtId="0" fontId="11" fillId="0" borderId="49" xfId="0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14" fontId="11" fillId="0" borderId="49" xfId="0" applyNumberFormat="1" applyFont="1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10" fillId="0" borderId="28" xfId="0" applyFont="1" applyBorder="1" applyAlignment="1" applyProtection="1">
      <alignment horizontal="center" vertical="center"/>
      <protection hidden="1"/>
    </xf>
    <xf numFmtId="164" fontId="11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49" xfId="0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5" fillId="0" borderId="63" xfId="0" applyFont="1" applyBorder="1" applyAlignment="1" applyProtection="1">
      <alignment horizontal="left" vertical="center" indent="1"/>
      <protection hidden="1" locked="0"/>
    </xf>
    <xf numFmtId="0" fontId="5" fillId="0" borderId="64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center"/>
      <protection hidden="1"/>
    </xf>
    <xf numFmtId="0" fontId="4" fillId="0" borderId="65" xfId="0" applyFont="1" applyBorder="1" applyAlignment="1" applyProtection="1">
      <alignment horizontal="left" indent="1"/>
      <protection hidden="1"/>
    </xf>
    <xf numFmtId="0" fontId="6" fillId="33" borderId="0" xfId="0" applyFont="1" applyFill="1" applyBorder="1" applyAlignment="1" applyProtection="1">
      <alignment horizontal="left"/>
      <protection hidden="1"/>
    </xf>
    <xf numFmtId="0" fontId="8" fillId="0" borderId="34" xfId="0" applyFont="1" applyFill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9" xfId="0" applyNumberFormat="1" applyFont="1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zoomScalePageLayoutView="0" workbookViewId="0" topLeftCell="A25">
      <selection activeCell="P35" sqref="P3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99" t="s">
        <v>1</v>
      </c>
      <c r="E1" s="99"/>
      <c r="F1" s="99"/>
      <c r="G1" s="99"/>
      <c r="H1" s="99"/>
      <c r="I1" s="99"/>
      <c r="K1" s="4" t="s">
        <v>2</v>
      </c>
      <c r="L1" s="100" t="s">
        <v>68</v>
      </c>
      <c r="M1" s="100"/>
      <c r="N1" s="100"/>
      <c r="O1" s="101" t="s">
        <v>3</v>
      </c>
      <c r="P1" s="101"/>
      <c r="Q1" s="102">
        <v>39914</v>
      </c>
      <c r="R1" s="102"/>
      <c r="S1" s="102"/>
    </row>
    <row r="2" spans="1:8" ht="12.75">
      <c r="A2" s="94" t="s">
        <v>4</v>
      </c>
      <c r="B2" s="94"/>
      <c r="C2" s="94"/>
      <c r="D2" s="94"/>
      <c r="E2" s="94"/>
      <c r="F2" s="94"/>
      <c r="G2" s="94"/>
      <c r="H2" s="94"/>
    </row>
    <row r="3" spans="1:19" ht="19.5" customHeight="1">
      <c r="A3" s="5" t="s">
        <v>5</v>
      </c>
      <c r="B3" s="95" t="s">
        <v>42</v>
      </c>
      <c r="C3" s="95"/>
      <c r="D3" s="95"/>
      <c r="E3" s="95"/>
      <c r="F3" s="95"/>
      <c r="G3" s="95"/>
      <c r="H3" s="95"/>
      <c r="I3" s="95"/>
      <c r="K3" s="5" t="s">
        <v>6</v>
      </c>
      <c r="L3" s="95" t="s">
        <v>43</v>
      </c>
      <c r="M3" s="95"/>
      <c r="N3" s="95"/>
      <c r="O3" s="95"/>
      <c r="P3" s="95"/>
      <c r="Q3" s="95"/>
      <c r="R3" s="95"/>
      <c r="S3" s="95"/>
    </row>
    <row r="4" ht="4.5" customHeight="1"/>
    <row r="5" spans="1:19" ht="12.75" customHeight="1">
      <c r="A5" s="96" t="s">
        <v>7</v>
      </c>
      <c r="B5" s="96"/>
      <c r="C5" s="97" t="s">
        <v>8</v>
      </c>
      <c r="D5" s="98" t="s">
        <v>9</v>
      </c>
      <c r="E5" s="98"/>
      <c r="F5" s="98"/>
      <c r="G5" s="98"/>
      <c r="H5" s="92" t="s">
        <v>10</v>
      </c>
      <c r="I5" s="92"/>
      <c r="K5" s="96" t="s">
        <v>7</v>
      </c>
      <c r="L5" s="96"/>
      <c r="M5" s="97" t="s">
        <v>8</v>
      </c>
      <c r="N5" s="98" t="s">
        <v>9</v>
      </c>
      <c r="O5" s="98"/>
      <c r="P5" s="98"/>
      <c r="Q5" s="98"/>
      <c r="R5" s="92" t="s">
        <v>10</v>
      </c>
      <c r="S5" s="92"/>
    </row>
    <row r="6" spans="1:19" ht="12.75" customHeight="1">
      <c r="A6" s="93" t="s">
        <v>11</v>
      </c>
      <c r="B6" s="93"/>
      <c r="C6" s="97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93" t="s">
        <v>11</v>
      </c>
      <c r="L6" s="93"/>
      <c r="M6" s="97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90" t="s">
        <v>56</v>
      </c>
      <c r="B8" s="90"/>
      <c r="C8" s="12">
        <v>1</v>
      </c>
      <c r="D8" s="13">
        <v>148</v>
      </c>
      <c r="E8" s="14">
        <v>72</v>
      </c>
      <c r="F8" s="14">
        <v>2</v>
      </c>
      <c r="G8" s="15">
        <f>IF(AND(ISBLANK(D8),ISBLANK(E8),ISBLANK(N8),ISBLANK(O8)),"",D8+E8)</f>
        <v>220</v>
      </c>
      <c r="H8" s="16" t="s">
        <v>18</v>
      </c>
      <c r="I8" s="17"/>
      <c r="K8" s="90" t="s">
        <v>44</v>
      </c>
      <c r="L8" s="90"/>
      <c r="M8" s="12">
        <v>1</v>
      </c>
      <c r="N8" s="13">
        <v>123</v>
      </c>
      <c r="O8" s="14">
        <v>53</v>
      </c>
      <c r="P8" s="14">
        <v>6</v>
      </c>
      <c r="Q8" s="15">
        <f>IF(AND(ISBLANK(D8),ISBLANK(E8),ISBLANK(N8),ISBLANK(O8)),"",N8+O8)</f>
        <v>176</v>
      </c>
      <c r="R8" s="16" t="s">
        <v>18</v>
      </c>
      <c r="S8" s="17"/>
    </row>
    <row r="9" spans="1:19" ht="12.75" customHeight="1">
      <c r="A9" s="90"/>
      <c r="B9" s="90"/>
      <c r="C9" s="18">
        <v>2</v>
      </c>
      <c r="D9" s="19">
        <v>139</v>
      </c>
      <c r="E9" s="20">
        <v>61</v>
      </c>
      <c r="F9" s="20">
        <v>2</v>
      </c>
      <c r="G9" s="21">
        <f>IF(AND(ISBLANK(D9),ISBLANK(E9),ISBLANK(N9),ISBLANK(O9)),"",D9+E9)</f>
        <v>200</v>
      </c>
      <c r="H9" s="22" t="s">
        <v>18</v>
      </c>
      <c r="I9" s="17"/>
      <c r="K9" s="90"/>
      <c r="L9" s="90"/>
      <c r="M9" s="18">
        <v>2</v>
      </c>
      <c r="N9" s="19">
        <v>151</v>
      </c>
      <c r="O9" s="20">
        <v>52</v>
      </c>
      <c r="P9" s="20">
        <v>4</v>
      </c>
      <c r="Q9" s="21">
        <f>IF(AND(ISBLANK(D9),ISBLANK(E9),ISBLANK(N9),ISBLANK(O9)),"",N9+O9)</f>
        <v>203</v>
      </c>
      <c r="R9" s="22" t="s">
        <v>18</v>
      </c>
      <c r="S9" s="17"/>
    </row>
    <row r="10" spans="1:19" ht="12.75" customHeight="1">
      <c r="A10" s="91" t="s">
        <v>57</v>
      </c>
      <c r="B10" s="91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91" t="s">
        <v>45</v>
      </c>
      <c r="L10" s="91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91"/>
      <c r="B11" s="91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6">
        <f>IF(AND(ISNUMBER(G12),ISNUMBER(Q12)),IF(G12&gt;Q12,2,IF(G12=Q12,1,0)),"")</f>
        <v>2</v>
      </c>
      <c r="K11" s="91"/>
      <c r="L11" s="91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6">
        <f>IF(AND(ISNUMBER(G12),ISNUMBER(Q12)),IF(Q12&gt;G12,2,IF(G12=Q12,1,0)),"")</f>
        <v>0</v>
      </c>
    </row>
    <row r="12" spans="1:19" ht="15.75" customHeight="1">
      <c r="A12" s="87">
        <v>10564</v>
      </c>
      <c r="B12" s="87"/>
      <c r="C12" s="29" t="s">
        <v>15</v>
      </c>
      <c r="D12" s="30">
        <f>IF(OR(ISNUMBER(G8),ISNUMBER(G9),ISNUMBER(G10),ISNUMBER(G11)),SUM(D8:D11),"")</f>
        <v>287</v>
      </c>
      <c r="E12" s="31">
        <f>IF(OR(ISNUMBER(G8),ISNUMBER(G9),ISNUMBER(G10),ISNUMBER(G11)),SUM(E8:E11),"")</f>
        <v>133</v>
      </c>
      <c r="F12" s="31">
        <f>IF(OR(ISNUMBER(G8),ISNUMBER(G9),ISNUMBER(G10),ISNUMBER(G11)),SUM(F8:F11),"")</f>
        <v>4</v>
      </c>
      <c r="G12" s="32">
        <f>IF(OR(ISNUMBER(G8),ISNUMBER(G9),ISNUMBER(G10),ISNUMBER(G11)),SUM(G8:G11),"")</f>
        <v>420</v>
      </c>
      <c r="H12" s="27" t="s">
        <v>18</v>
      </c>
      <c r="I12" s="86"/>
      <c r="K12" s="87">
        <v>13042</v>
      </c>
      <c r="L12" s="87"/>
      <c r="M12" s="29" t="s">
        <v>15</v>
      </c>
      <c r="N12" s="30">
        <f>IF(OR(ISNUMBER(Q8),ISNUMBER(Q9),ISNUMBER(Q10),ISNUMBER(Q11)),SUM(N8:N11),"")</f>
        <v>274</v>
      </c>
      <c r="O12" s="31">
        <f>IF(OR(ISNUMBER(Q8),ISNUMBER(Q9),ISNUMBER(Q10),ISNUMBER(Q11)),SUM(O8:O11),"")</f>
        <v>105</v>
      </c>
      <c r="P12" s="31">
        <f>IF(OR(ISNUMBER(Q8),ISNUMBER(Q9),ISNUMBER(Q10),ISNUMBER(Q11)),SUM(P8:P11),"")</f>
        <v>10</v>
      </c>
      <c r="Q12" s="32">
        <f>IF(OR(ISNUMBER(Q8),ISNUMBER(Q9),ISNUMBER(Q10),ISNUMBER(Q11)),SUM(Q8:Q11),"")</f>
        <v>379</v>
      </c>
      <c r="R12" s="27" t="s">
        <v>18</v>
      </c>
      <c r="S12" s="86"/>
    </row>
    <row r="13" spans="1:19" ht="12.75" customHeight="1">
      <c r="A13" s="90" t="s">
        <v>58</v>
      </c>
      <c r="B13" s="90"/>
      <c r="C13" s="12">
        <v>1</v>
      </c>
      <c r="D13" s="13">
        <v>139</v>
      </c>
      <c r="E13" s="14">
        <v>52</v>
      </c>
      <c r="F13" s="14">
        <v>7</v>
      </c>
      <c r="G13" s="15">
        <f aca="true" t="shared" si="0" ref="G13:G36">IF(AND(ISBLANK(D13),ISBLANK(E13),ISBLANK(N13),ISBLANK(O13)),"",D13+E13)</f>
        <v>191</v>
      </c>
      <c r="H13" s="16" t="s">
        <v>18</v>
      </c>
      <c r="I13" s="17"/>
      <c r="K13" s="90" t="s">
        <v>46</v>
      </c>
      <c r="L13" s="90"/>
      <c r="M13" s="12">
        <v>1</v>
      </c>
      <c r="N13" s="13">
        <v>144</v>
      </c>
      <c r="O13" s="14">
        <v>47</v>
      </c>
      <c r="P13" s="14">
        <v>5</v>
      </c>
      <c r="Q13" s="15">
        <f aca="true" t="shared" si="1" ref="Q13:Q36">IF(AND(ISBLANK(D13),ISBLANK(E13),ISBLANK(N13),ISBLANK(O13)),"",N13+O13)</f>
        <v>191</v>
      </c>
      <c r="R13" s="16" t="s">
        <v>18</v>
      </c>
      <c r="S13" s="17"/>
    </row>
    <row r="14" spans="1:19" ht="12.75" customHeight="1">
      <c r="A14" s="90"/>
      <c r="B14" s="90"/>
      <c r="C14" s="18">
        <v>2</v>
      </c>
      <c r="D14" s="19">
        <v>134</v>
      </c>
      <c r="E14" s="20">
        <v>54</v>
      </c>
      <c r="F14" s="20">
        <v>6</v>
      </c>
      <c r="G14" s="21">
        <f t="shared" si="0"/>
        <v>188</v>
      </c>
      <c r="H14" s="22" t="s">
        <v>18</v>
      </c>
      <c r="I14" s="17"/>
      <c r="K14" s="90"/>
      <c r="L14" s="90"/>
      <c r="M14" s="18">
        <v>2</v>
      </c>
      <c r="N14" s="19">
        <v>111</v>
      </c>
      <c r="O14" s="20">
        <v>63</v>
      </c>
      <c r="P14" s="20">
        <v>3</v>
      </c>
      <c r="Q14" s="21">
        <f t="shared" si="1"/>
        <v>174</v>
      </c>
      <c r="R14" s="22" t="s">
        <v>18</v>
      </c>
      <c r="S14" s="17"/>
    </row>
    <row r="15" spans="1:19" ht="12.75" customHeight="1">
      <c r="A15" s="91" t="s">
        <v>59</v>
      </c>
      <c r="B15" s="91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91" t="s">
        <v>47</v>
      </c>
      <c r="L15" s="91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91"/>
      <c r="B16" s="91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6">
        <f>IF(AND(ISNUMBER(G17),ISNUMBER(Q17)),IF(G17&gt;Q17,2,IF(G17=Q17,1,0)),"")</f>
        <v>2</v>
      </c>
      <c r="K16" s="91"/>
      <c r="L16" s="91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6">
        <f>IF(AND(ISNUMBER(G17),ISNUMBER(Q17)),IF(Q17&gt;G17,2,IF(G17=Q17,1,0)),"")</f>
        <v>0</v>
      </c>
    </row>
    <row r="17" spans="1:19" ht="15.75" customHeight="1">
      <c r="A17" s="87">
        <v>10566</v>
      </c>
      <c r="B17" s="87"/>
      <c r="C17" s="29" t="s">
        <v>15</v>
      </c>
      <c r="D17" s="30">
        <f>IF(OR(ISNUMBER(G13),ISNUMBER(G14),ISNUMBER(G15),ISNUMBER(G16)),SUM(D13:D16),"")</f>
        <v>273</v>
      </c>
      <c r="E17" s="31">
        <f>IF(OR(ISNUMBER(G13),ISNUMBER(G14),ISNUMBER(G15),ISNUMBER(G16)),SUM(E13:E16),"")</f>
        <v>106</v>
      </c>
      <c r="F17" s="31">
        <f>IF(OR(ISNUMBER(G13),ISNUMBER(G14),ISNUMBER(G15),ISNUMBER(G16)),SUM(F13:F16),"")</f>
        <v>13</v>
      </c>
      <c r="G17" s="32">
        <f>IF(OR(ISNUMBER(G13),ISNUMBER(G14),ISNUMBER(G15),ISNUMBER(G16)),SUM(G13:G16),"")</f>
        <v>379</v>
      </c>
      <c r="H17" s="27" t="s">
        <v>18</v>
      </c>
      <c r="I17" s="86"/>
      <c r="K17" s="87">
        <v>18769</v>
      </c>
      <c r="L17" s="87"/>
      <c r="M17" s="29" t="s">
        <v>15</v>
      </c>
      <c r="N17" s="30">
        <f>IF(OR(ISNUMBER(Q13),ISNUMBER(Q14),ISNUMBER(Q15),ISNUMBER(Q16)),SUM(N13:N16),"")</f>
        <v>255</v>
      </c>
      <c r="O17" s="31">
        <f>IF(OR(ISNUMBER(Q13),ISNUMBER(Q14),ISNUMBER(Q15),ISNUMBER(Q16)),SUM(O13:O16),"")</f>
        <v>110</v>
      </c>
      <c r="P17" s="31">
        <f>IF(OR(ISNUMBER(Q13),ISNUMBER(Q14),ISNUMBER(Q15),ISNUMBER(Q16)),SUM(P13:P16),"")</f>
        <v>8</v>
      </c>
      <c r="Q17" s="32">
        <f>IF(OR(ISNUMBER(Q13),ISNUMBER(Q14),ISNUMBER(Q15),ISNUMBER(Q16)),SUM(Q13:Q16),"")</f>
        <v>365</v>
      </c>
      <c r="R17" s="27" t="s">
        <v>18</v>
      </c>
      <c r="S17" s="86"/>
    </row>
    <row r="18" spans="1:19" ht="12.75" customHeight="1">
      <c r="A18" s="90" t="s">
        <v>60</v>
      </c>
      <c r="B18" s="90"/>
      <c r="C18" s="12">
        <v>1</v>
      </c>
      <c r="D18" s="13">
        <v>136</v>
      </c>
      <c r="E18" s="14">
        <v>71</v>
      </c>
      <c r="F18" s="14">
        <v>5</v>
      </c>
      <c r="G18" s="15">
        <f>IF(AND(ISBLANK(D18),ISBLANK(E18),ISBLANK(N18),ISBLANK(O18)),"",D18+E18)</f>
        <v>207</v>
      </c>
      <c r="H18" s="16" t="s">
        <v>18</v>
      </c>
      <c r="I18" s="17"/>
      <c r="K18" s="90" t="s">
        <v>48</v>
      </c>
      <c r="L18" s="90"/>
      <c r="M18" s="12">
        <v>1</v>
      </c>
      <c r="N18" s="13">
        <v>137</v>
      </c>
      <c r="O18" s="14">
        <v>53</v>
      </c>
      <c r="P18" s="14">
        <v>5</v>
      </c>
      <c r="Q18" s="15">
        <f>IF(AND(ISBLANK(D18),ISBLANK(E18),ISBLANK(N18),ISBLANK(O18)),"",N18+O18)</f>
        <v>190</v>
      </c>
      <c r="R18" s="16" t="s">
        <v>18</v>
      </c>
      <c r="S18" s="17"/>
    </row>
    <row r="19" spans="1:19" ht="12.75" customHeight="1">
      <c r="A19" s="90"/>
      <c r="B19" s="90"/>
      <c r="C19" s="18">
        <v>2</v>
      </c>
      <c r="D19" s="19">
        <v>149</v>
      </c>
      <c r="E19" s="20">
        <v>60</v>
      </c>
      <c r="F19" s="20">
        <v>4</v>
      </c>
      <c r="G19" s="21">
        <f t="shared" si="0"/>
        <v>209</v>
      </c>
      <c r="H19" s="22" t="s">
        <v>18</v>
      </c>
      <c r="I19" s="17"/>
      <c r="K19" s="90"/>
      <c r="L19" s="90"/>
      <c r="M19" s="18">
        <v>2</v>
      </c>
      <c r="N19" s="19">
        <v>134</v>
      </c>
      <c r="O19" s="20">
        <v>53</v>
      </c>
      <c r="P19" s="20">
        <v>5</v>
      </c>
      <c r="Q19" s="21">
        <f t="shared" si="1"/>
        <v>187</v>
      </c>
      <c r="R19" s="22" t="s">
        <v>18</v>
      </c>
      <c r="S19" s="17"/>
    </row>
    <row r="20" spans="1:19" ht="12.75" customHeight="1">
      <c r="A20" s="91" t="s">
        <v>49</v>
      </c>
      <c r="B20" s="91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91" t="s">
        <v>49</v>
      </c>
      <c r="L20" s="91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91"/>
      <c r="B21" s="91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6">
        <f>IF(AND(ISNUMBER(G22),ISNUMBER(Q22)),IF(G22&gt;Q22,2,IF(G22=Q22,1,0)),"")</f>
        <v>2</v>
      </c>
      <c r="K21" s="91"/>
      <c r="L21" s="91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6">
        <f>IF(AND(ISNUMBER(G22),ISNUMBER(Q22)),IF(Q22&gt;G22,2,IF(G22=Q22,1,0)),"")</f>
        <v>0</v>
      </c>
    </row>
    <row r="22" spans="1:19" ht="15.75" customHeight="1">
      <c r="A22" s="87">
        <v>3825</v>
      </c>
      <c r="B22" s="87"/>
      <c r="C22" s="29" t="s">
        <v>15</v>
      </c>
      <c r="D22" s="30">
        <f>IF(OR(ISNUMBER(G18),ISNUMBER(G19),ISNUMBER(G20),ISNUMBER(G21)),SUM(D18:D21),"")</f>
        <v>285</v>
      </c>
      <c r="E22" s="31">
        <f>IF(OR(ISNUMBER(G18),ISNUMBER(G19),ISNUMBER(G20),ISNUMBER(G21)),SUM(E18:E21),"")</f>
        <v>131</v>
      </c>
      <c r="F22" s="31">
        <f>IF(OR(ISNUMBER(G18),ISNUMBER(G19),ISNUMBER(G20),ISNUMBER(G21)),SUM(F18:F21),"")</f>
        <v>9</v>
      </c>
      <c r="G22" s="32">
        <f>IF(OR(ISNUMBER(G18),ISNUMBER(G19),ISNUMBER(G20),ISNUMBER(G21)),SUM(G18:G21),"")</f>
        <v>416</v>
      </c>
      <c r="H22" s="27" t="s">
        <v>18</v>
      </c>
      <c r="I22" s="86"/>
      <c r="K22" s="87">
        <v>16788</v>
      </c>
      <c r="L22" s="87"/>
      <c r="M22" s="29" t="s">
        <v>15</v>
      </c>
      <c r="N22" s="30">
        <f>IF(OR(ISNUMBER(Q18),ISNUMBER(Q19),ISNUMBER(Q20),ISNUMBER(Q21)),SUM(N18:N21),"")</f>
        <v>271</v>
      </c>
      <c r="O22" s="31">
        <f>IF(OR(ISNUMBER(Q18),ISNUMBER(Q19),ISNUMBER(Q20),ISNUMBER(Q21)),SUM(O18:O21),"")</f>
        <v>106</v>
      </c>
      <c r="P22" s="31">
        <f>IF(OR(ISNUMBER(Q18),ISNUMBER(Q19),ISNUMBER(Q20),ISNUMBER(Q21)),SUM(P18:P21),"")</f>
        <v>10</v>
      </c>
      <c r="Q22" s="32">
        <f>IF(OR(ISNUMBER(Q18),ISNUMBER(Q19),ISNUMBER(Q20),ISNUMBER(Q21)),SUM(Q18:Q21),"")</f>
        <v>377</v>
      </c>
      <c r="R22" s="27" t="s">
        <v>18</v>
      </c>
      <c r="S22" s="86"/>
    </row>
    <row r="23" spans="1:19" ht="12.75" customHeight="1">
      <c r="A23" s="90" t="s">
        <v>61</v>
      </c>
      <c r="B23" s="90"/>
      <c r="C23" s="12">
        <v>1</v>
      </c>
      <c r="D23" s="13">
        <v>150</v>
      </c>
      <c r="E23" s="14">
        <v>54</v>
      </c>
      <c r="F23" s="14">
        <v>4</v>
      </c>
      <c r="G23" s="15">
        <f>IF(AND(ISBLANK(D23),ISBLANK(E23),ISBLANK(N23),ISBLANK(O23)),"",D23+E23)</f>
        <v>204</v>
      </c>
      <c r="H23" s="16" t="s">
        <v>18</v>
      </c>
      <c r="I23" s="17"/>
      <c r="K23" s="90" t="s">
        <v>50</v>
      </c>
      <c r="L23" s="90"/>
      <c r="M23" s="12">
        <v>1</v>
      </c>
      <c r="N23" s="13">
        <v>124</v>
      </c>
      <c r="O23" s="14">
        <v>45</v>
      </c>
      <c r="P23" s="14">
        <v>5</v>
      </c>
      <c r="Q23" s="15">
        <f>IF(AND(ISBLANK(D23),ISBLANK(E23),ISBLANK(N23),ISBLANK(O23)),"",N23+O23)</f>
        <v>169</v>
      </c>
      <c r="R23" s="16" t="s">
        <v>18</v>
      </c>
      <c r="S23" s="17"/>
    </row>
    <row r="24" spans="1:19" ht="12.75" customHeight="1">
      <c r="A24" s="90"/>
      <c r="B24" s="90"/>
      <c r="C24" s="18">
        <v>2</v>
      </c>
      <c r="D24" s="19">
        <v>143</v>
      </c>
      <c r="E24" s="20">
        <v>61</v>
      </c>
      <c r="F24" s="20">
        <v>2</v>
      </c>
      <c r="G24" s="21">
        <f t="shared" si="0"/>
        <v>204</v>
      </c>
      <c r="H24" s="22" t="s">
        <v>18</v>
      </c>
      <c r="I24" s="17"/>
      <c r="K24" s="90"/>
      <c r="L24" s="90"/>
      <c r="M24" s="18">
        <v>2</v>
      </c>
      <c r="N24" s="19">
        <v>124</v>
      </c>
      <c r="O24" s="20">
        <v>51</v>
      </c>
      <c r="P24" s="20">
        <v>5</v>
      </c>
      <c r="Q24" s="21">
        <f t="shared" si="1"/>
        <v>175</v>
      </c>
      <c r="R24" s="22" t="s">
        <v>18</v>
      </c>
      <c r="S24" s="17"/>
    </row>
    <row r="25" spans="1:19" ht="12.75" customHeight="1">
      <c r="A25" s="91" t="s">
        <v>62</v>
      </c>
      <c r="B25" s="91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91" t="s">
        <v>51</v>
      </c>
      <c r="L25" s="91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91"/>
      <c r="B26" s="91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6">
        <f>IF(AND(ISNUMBER(G27),ISNUMBER(Q27)),IF(G27&gt;Q27,2,IF(G27=Q27,1,0)),"")</f>
        <v>2</v>
      </c>
      <c r="K26" s="91"/>
      <c r="L26" s="91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6">
        <f>IF(AND(ISNUMBER(G27),ISNUMBER(Q27)),IF(Q27&gt;G27,2,IF(G27=Q27,1,0)),"")</f>
        <v>0</v>
      </c>
    </row>
    <row r="27" spans="1:19" ht="15.75" customHeight="1">
      <c r="A27" s="87">
        <v>10521</v>
      </c>
      <c r="B27" s="87"/>
      <c r="C27" s="29" t="s">
        <v>15</v>
      </c>
      <c r="D27" s="30">
        <f>IF(OR(ISNUMBER(G23),ISNUMBER(G24),ISNUMBER(G25),ISNUMBER(G26)),SUM(D23:D26),"")</f>
        <v>293</v>
      </c>
      <c r="E27" s="31">
        <f>IF(OR(ISNUMBER(G23),ISNUMBER(G24),ISNUMBER(G25),ISNUMBER(G26)),SUM(E23:E26),"")</f>
        <v>115</v>
      </c>
      <c r="F27" s="31">
        <f>IF(OR(ISNUMBER(G23),ISNUMBER(G24),ISNUMBER(G25),ISNUMBER(G26)),SUM(F23:F26),"")</f>
        <v>6</v>
      </c>
      <c r="G27" s="32">
        <f>IF(OR(ISNUMBER(G23),ISNUMBER(G24),ISNUMBER(G25),ISNUMBER(G26)),SUM(G23:G26),"")</f>
        <v>408</v>
      </c>
      <c r="H27" s="27" t="s">
        <v>18</v>
      </c>
      <c r="I27" s="86"/>
      <c r="K27" s="87">
        <v>3588</v>
      </c>
      <c r="L27" s="87"/>
      <c r="M27" s="29" t="s">
        <v>15</v>
      </c>
      <c r="N27" s="30">
        <f>IF(OR(ISNUMBER(Q23),ISNUMBER(Q24),ISNUMBER(Q25),ISNUMBER(Q26)),SUM(N23:N26),"")</f>
        <v>248</v>
      </c>
      <c r="O27" s="31">
        <f>IF(OR(ISNUMBER(Q23),ISNUMBER(Q24),ISNUMBER(Q25),ISNUMBER(Q26)),SUM(O23:O26),"")</f>
        <v>96</v>
      </c>
      <c r="P27" s="31">
        <f>IF(OR(ISNUMBER(Q23),ISNUMBER(Q24),ISNUMBER(Q25),ISNUMBER(Q26)),SUM(P23:P26),"")</f>
        <v>10</v>
      </c>
      <c r="Q27" s="32">
        <f>IF(OR(ISNUMBER(Q23),ISNUMBER(Q24),ISNUMBER(Q25),ISNUMBER(Q26)),SUM(Q23:Q26),"")</f>
        <v>344</v>
      </c>
      <c r="R27" s="27" t="s">
        <v>18</v>
      </c>
      <c r="S27" s="86"/>
    </row>
    <row r="28" spans="1:19" ht="12.75" customHeight="1">
      <c r="A28" s="90" t="s">
        <v>63</v>
      </c>
      <c r="B28" s="90"/>
      <c r="C28" s="12">
        <v>1</v>
      </c>
      <c r="D28" s="13">
        <v>133</v>
      </c>
      <c r="E28" s="14">
        <v>72</v>
      </c>
      <c r="F28" s="14">
        <v>1</v>
      </c>
      <c r="G28" s="15">
        <f>IF(AND(ISBLANK(D28),ISBLANK(E28),ISBLANK(N28),ISBLANK(O28)),"",D28+E28)</f>
        <v>205</v>
      </c>
      <c r="H28" s="16" t="s">
        <v>18</v>
      </c>
      <c r="I28" s="17"/>
      <c r="K28" s="90" t="s">
        <v>52</v>
      </c>
      <c r="L28" s="90"/>
      <c r="M28" s="12">
        <v>1</v>
      </c>
      <c r="N28" s="13">
        <v>139</v>
      </c>
      <c r="O28" s="14">
        <v>70</v>
      </c>
      <c r="P28" s="14">
        <v>2</v>
      </c>
      <c r="Q28" s="15">
        <f>IF(AND(ISBLANK(D28),ISBLANK(E28),ISBLANK(N28),ISBLANK(O28)),"",N28+O28)</f>
        <v>209</v>
      </c>
      <c r="R28" s="16" t="s">
        <v>18</v>
      </c>
      <c r="S28" s="17"/>
    </row>
    <row r="29" spans="1:19" ht="12.75" customHeight="1">
      <c r="A29" s="90"/>
      <c r="B29" s="90"/>
      <c r="C29" s="18">
        <v>2</v>
      </c>
      <c r="D29" s="19">
        <v>134</v>
      </c>
      <c r="E29" s="20">
        <v>44</v>
      </c>
      <c r="F29" s="20">
        <v>6</v>
      </c>
      <c r="G29" s="21">
        <f t="shared" si="0"/>
        <v>178</v>
      </c>
      <c r="H29" s="22" t="s">
        <v>18</v>
      </c>
      <c r="I29" s="17"/>
      <c r="K29" s="90"/>
      <c r="L29" s="90"/>
      <c r="M29" s="18">
        <v>2</v>
      </c>
      <c r="N29" s="19">
        <v>126</v>
      </c>
      <c r="O29" s="20">
        <v>62</v>
      </c>
      <c r="P29" s="20">
        <v>2</v>
      </c>
      <c r="Q29" s="21">
        <f t="shared" si="1"/>
        <v>188</v>
      </c>
      <c r="R29" s="22" t="s">
        <v>18</v>
      </c>
      <c r="S29" s="17"/>
    </row>
    <row r="30" spans="1:19" ht="12.75" customHeight="1">
      <c r="A30" s="91" t="s">
        <v>62</v>
      </c>
      <c r="B30" s="91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91" t="s">
        <v>53</v>
      </c>
      <c r="L30" s="91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91"/>
      <c r="B31" s="91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6">
        <f>IF(AND(ISNUMBER(G32),ISNUMBER(Q32)),IF(G32&gt;Q32,2,IF(G32=Q32,1,0)),"")</f>
        <v>0</v>
      </c>
      <c r="K31" s="91"/>
      <c r="L31" s="91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6">
        <f>IF(AND(ISNUMBER(G32),ISNUMBER(Q32)),IF(Q32&gt;G32,2,IF(G32=Q32,1,0)),"")</f>
        <v>2</v>
      </c>
    </row>
    <row r="32" spans="1:19" ht="15.75" customHeight="1">
      <c r="A32" s="87">
        <v>3785</v>
      </c>
      <c r="B32" s="87"/>
      <c r="C32" s="29" t="s">
        <v>15</v>
      </c>
      <c r="D32" s="30">
        <f>IF(OR(ISNUMBER(G28),ISNUMBER(G29),ISNUMBER(G30),ISNUMBER(G31)),SUM(D28:D31),"")</f>
        <v>267</v>
      </c>
      <c r="E32" s="31">
        <f>IF(OR(ISNUMBER(G28),ISNUMBER(G29),ISNUMBER(G30),ISNUMBER(G31)),SUM(E28:E31),"")</f>
        <v>116</v>
      </c>
      <c r="F32" s="31">
        <f>IF(OR(ISNUMBER(G28),ISNUMBER(G29),ISNUMBER(G30),ISNUMBER(G31)),SUM(F28:F31),"")</f>
        <v>7</v>
      </c>
      <c r="G32" s="32">
        <f>IF(OR(ISNUMBER(G28),ISNUMBER(G29),ISNUMBER(G30),ISNUMBER(G31)),SUM(G28:G31),"")</f>
        <v>383</v>
      </c>
      <c r="H32" s="27" t="s">
        <v>18</v>
      </c>
      <c r="I32" s="86"/>
      <c r="K32" s="87">
        <v>20173</v>
      </c>
      <c r="L32" s="87"/>
      <c r="M32" s="29" t="s">
        <v>15</v>
      </c>
      <c r="N32" s="30">
        <f>IF(OR(ISNUMBER(Q28),ISNUMBER(Q29),ISNUMBER(Q30),ISNUMBER(Q31)),SUM(N28:N31),"")</f>
        <v>265</v>
      </c>
      <c r="O32" s="31">
        <f>IF(OR(ISNUMBER(Q28),ISNUMBER(Q29),ISNUMBER(Q30),ISNUMBER(Q31)),SUM(O28:O31),"")</f>
        <v>132</v>
      </c>
      <c r="P32" s="31">
        <f>IF(OR(ISNUMBER(Q28),ISNUMBER(Q29),ISNUMBER(Q30),ISNUMBER(Q31)),SUM(P28:P31),"")</f>
        <v>4</v>
      </c>
      <c r="Q32" s="32">
        <f>IF(OR(ISNUMBER(Q28),ISNUMBER(Q29),ISNUMBER(Q30),ISNUMBER(Q31)),SUM(Q28:Q31),"")</f>
        <v>397</v>
      </c>
      <c r="R32" s="27" t="s">
        <v>18</v>
      </c>
      <c r="S32" s="86"/>
    </row>
    <row r="33" spans="1:19" ht="12.75" customHeight="1">
      <c r="A33" s="90" t="s">
        <v>64</v>
      </c>
      <c r="B33" s="90"/>
      <c r="C33" s="12">
        <v>1</v>
      </c>
      <c r="D33" s="13">
        <v>137</v>
      </c>
      <c r="E33" s="14">
        <v>53</v>
      </c>
      <c r="F33" s="14">
        <v>8</v>
      </c>
      <c r="G33" s="15">
        <f>IF(AND(ISBLANK(D33),ISBLANK(E33),ISBLANK(N33),ISBLANK(O33)),"",D33+E33)</f>
        <v>190</v>
      </c>
      <c r="H33" s="16" t="s">
        <v>18</v>
      </c>
      <c r="I33" s="17"/>
      <c r="K33" s="90" t="s">
        <v>54</v>
      </c>
      <c r="L33" s="90"/>
      <c r="M33" s="12">
        <v>1</v>
      </c>
      <c r="N33" s="13">
        <v>142</v>
      </c>
      <c r="O33" s="14">
        <v>63</v>
      </c>
      <c r="P33" s="14">
        <v>3</v>
      </c>
      <c r="Q33" s="15">
        <f>IF(AND(ISBLANK(D33),ISBLANK(E33),ISBLANK(N33),ISBLANK(O33)),"",N33+O33)</f>
        <v>205</v>
      </c>
      <c r="R33" s="16" t="s">
        <v>18</v>
      </c>
      <c r="S33" s="17"/>
    </row>
    <row r="34" spans="1:19" ht="12.75" customHeight="1">
      <c r="A34" s="90"/>
      <c r="B34" s="90"/>
      <c r="C34" s="18">
        <v>2</v>
      </c>
      <c r="D34" s="19">
        <v>128</v>
      </c>
      <c r="E34" s="20">
        <v>62</v>
      </c>
      <c r="F34" s="20">
        <v>2</v>
      </c>
      <c r="G34" s="21">
        <f t="shared" si="0"/>
        <v>190</v>
      </c>
      <c r="H34" s="22" t="s">
        <v>18</v>
      </c>
      <c r="I34" s="17"/>
      <c r="K34" s="90"/>
      <c r="L34" s="90"/>
      <c r="M34" s="18">
        <v>2</v>
      </c>
      <c r="N34" s="19">
        <v>133</v>
      </c>
      <c r="O34" s="20">
        <v>45</v>
      </c>
      <c r="P34" s="20">
        <v>6</v>
      </c>
      <c r="Q34" s="21">
        <f t="shared" si="1"/>
        <v>178</v>
      </c>
      <c r="R34" s="22" t="s">
        <v>18</v>
      </c>
      <c r="S34" s="17"/>
    </row>
    <row r="35" spans="1:19" ht="12.75" customHeight="1">
      <c r="A35" s="91" t="s">
        <v>65</v>
      </c>
      <c r="B35" s="91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91" t="s">
        <v>55</v>
      </c>
      <c r="L35" s="91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91"/>
      <c r="B36" s="91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6">
        <f>IF(AND(ISNUMBER(G37),ISNUMBER(Q37)),IF(G37&gt;Q37,2,IF(G37=Q37,1,0)),"")</f>
        <v>0</v>
      </c>
      <c r="K36" s="91"/>
      <c r="L36" s="91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6">
        <f>IF(AND(ISNUMBER(G37),ISNUMBER(Q37)),IF(Q37&gt;G37,2,IF(G37=Q37,1,0)),"")</f>
        <v>2</v>
      </c>
    </row>
    <row r="37" spans="1:19" ht="15.75" customHeight="1">
      <c r="A37" s="87">
        <v>10522</v>
      </c>
      <c r="B37" s="87"/>
      <c r="C37" s="29" t="s">
        <v>15</v>
      </c>
      <c r="D37" s="30">
        <f>IF(OR(ISNUMBER(G33),ISNUMBER(G34),ISNUMBER(G35),ISNUMBER(G36)),SUM(D33:D36),"")</f>
        <v>265</v>
      </c>
      <c r="E37" s="31">
        <f>IF(OR(ISNUMBER(G33),ISNUMBER(G34),ISNUMBER(G35),ISNUMBER(G36)),SUM(E33:E36),"")</f>
        <v>115</v>
      </c>
      <c r="F37" s="31">
        <f>IF(OR(ISNUMBER(G33),ISNUMBER(G34),ISNUMBER(G35),ISNUMBER(G36)),SUM(F33:F36),"")</f>
        <v>10</v>
      </c>
      <c r="G37" s="32">
        <f>IF(OR(ISNUMBER(G33),ISNUMBER(G34),ISNUMBER(G35),ISNUMBER(G36)),SUM(G33:G36),"")</f>
        <v>380</v>
      </c>
      <c r="H37" s="33" t="s">
        <v>18</v>
      </c>
      <c r="I37" s="86"/>
      <c r="K37" s="87">
        <v>3569</v>
      </c>
      <c r="L37" s="87"/>
      <c r="M37" s="29" t="s">
        <v>15</v>
      </c>
      <c r="N37" s="30">
        <f>IF(OR(ISNUMBER(Q33),ISNUMBER(Q34),ISNUMBER(Q35),ISNUMBER(Q36)),SUM(N33:N36),"")</f>
        <v>275</v>
      </c>
      <c r="O37" s="31">
        <f>IF(OR(ISNUMBER(Q33),ISNUMBER(Q34),ISNUMBER(Q35),ISNUMBER(Q36)),SUM(O33:O36),"")</f>
        <v>108</v>
      </c>
      <c r="P37" s="31">
        <f>IF(OR(ISNUMBER(Q33),ISNUMBER(Q34),ISNUMBER(Q35),ISNUMBER(Q36)),SUM(P33:P36),"")</f>
        <v>9</v>
      </c>
      <c r="Q37" s="32">
        <f>IF(OR(ISNUMBER(Q33),ISNUMBER(Q34),ISNUMBER(Q35),ISNUMBER(Q36)),SUM(Q33:Q36),"")</f>
        <v>383</v>
      </c>
      <c r="R37" s="33" t="s">
        <v>18</v>
      </c>
      <c r="S37" s="86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1670</v>
      </c>
      <c r="E39" s="38">
        <f>IF(OR(ISNUMBER(G12),ISNUMBER(G17),ISNUMBER(G22),ISNUMBER(G27),ISNUMBER(G32),ISNUMBER(G37)),SUM(E12,E17,E22,E27,E32,E37),"")</f>
        <v>716</v>
      </c>
      <c r="F39" s="38">
        <f>IF(OR(ISNUMBER(G12),ISNUMBER(G17),ISNUMBER(G22),ISNUMBER(G27),ISNUMBER(G32),ISNUMBER(G37)),SUM(F12,F17,F22,F27,F32,F37),"")</f>
        <v>49</v>
      </c>
      <c r="G39" s="39">
        <f>IF(OR(ISNUMBER(G12),ISNUMBER(G17),ISNUMBER(G22),ISNUMBER(G27),ISNUMBER(G32),ISNUMBER(G37)),SUM(G12,G17,G22,G27,G32,G37),"")</f>
        <v>2386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1588</v>
      </c>
      <c r="O39" s="38">
        <f>IF(OR(ISNUMBER(Q12),ISNUMBER(Q17),ISNUMBER(Q22),ISNUMBER(Q27),ISNUMBER(Q32),ISNUMBER(Q37)),SUM(O12,O17,O22,O27,O32,O37),"")</f>
        <v>657</v>
      </c>
      <c r="P39" s="38">
        <f>IF(OR(ISNUMBER(Q12),ISNUMBER(Q17),ISNUMBER(Q22),ISNUMBER(Q27),ISNUMBER(Q32),ISNUMBER(Q37)),SUM(P12,P17,P22,P27,P32,P37),"")</f>
        <v>51</v>
      </c>
      <c r="Q39" s="39">
        <f>IF(OR(ISNUMBER(Q12),ISNUMBER(Q17),ISNUMBER(Q22),ISNUMBER(Q27),ISNUMBER(Q32),ISNUMBER(Q37)),SUM(Q12,Q17,Q22,Q27,Q32,Q37),"")</f>
        <v>2245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1"/>
      <c r="B41" s="42" t="s">
        <v>20</v>
      </c>
      <c r="C41" s="88" t="s">
        <v>70</v>
      </c>
      <c r="D41" s="88"/>
      <c r="E41" s="88"/>
      <c r="G41" s="89" t="s">
        <v>21</v>
      </c>
      <c r="H41" s="89"/>
      <c r="I41" s="43">
        <f>IF(ISNUMBER(I39),SUM(I11,I16,I21,I26,I31,I36,I39),"")</f>
        <v>12</v>
      </c>
      <c r="K41" s="41"/>
      <c r="L41" s="42" t="s">
        <v>20</v>
      </c>
      <c r="M41" s="88" t="s">
        <v>71</v>
      </c>
      <c r="N41" s="88"/>
      <c r="O41" s="88"/>
      <c r="Q41" s="89" t="s">
        <v>21</v>
      </c>
      <c r="R41" s="89"/>
      <c r="S41" s="43">
        <f>IF(ISNUMBER(S39),SUM(S11,S16,S21,S26,S31,S36,S39),"")</f>
        <v>4</v>
      </c>
    </row>
    <row r="42" spans="1:19" ht="18" customHeight="1">
      <c r="A42" s="41"/>
      <c r="B42" s="42" t="s">
        <v>22</v>
      </c>
      <c r="C42" s="85"/>
      <c r="D42" s="85"/>
      <c r="E42" s="85"/>
      <c r="G42" s="44"/>
      <c r="H42" s="44"/>
      <c r="I42" s="44"/>
      <c r="K42" s="41"/>
      <c r="L42" s="42" t="s">
        <v>22</v>
      </c>
      <c r="M42" s="85"/>
      <c r="N42" s="85"/>
      <c r="O42" s="85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80" t="s">
        <v>66</v>
      </c>
      <c r="D43" s="80"/>
      <c r="E43" s="80"/>
      <c r="F43" s="80"/>
      <c r="G43" s="80"/>
      <c r="H43" s="80"/>
      <c r="I43" s="42"/>
      <c r="J43" s="42"/>
      <c r="K43" s="42" t="s">
        <v>25</v>
      </c>
      <c r="L43" s="80" t="s">
        <v>67</v>
      </c>
      <c r="M43" s="80"/>
      <c r="O43" s="42" t="s">
        <v>22</v>
      </c>
      <c r="P43" s="80"/>
      <c r="Q43" s="80"/>
      <c r="R43" s="80"/>
      <c r="S43" s="80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81">
        <v>0.5833333333333334</v>
      </c>
      <c r="D46" s="81"/>
      <c r="I46" s="47" t="s">
        <v>28</v>
      </c>
      <c r="J46" s="82">
        <v>18</v>
      </c>
      <c r="K46" s="82"/>
    </row>
    <row r="47" spans="2:19" ht="19.5" customHeight="1">
      <c r="B47" s="47" t="s">
        <v>29</v>
      </c>
      <c r="C47" s="81">
        <v>0.7777777777777778</v>
      </c>
      <c r="D47" s="81"/>
      <c r="I47" s="47" t="s">
        <v>30</v>
      </c>
      <c r="J47" s="83">
        <v>6</v>
      </c>
      <c r="K47" s="83"/>
      <c r="P47" s="47" t="s">
        <v>31</v>
      </c>
      <c r="Q47" s="84">
        <v>40421</v>
      </c>
      <c r="R47" s="84"/>
      <c r="S47" s="84"/>
    </row>
    <row r="48" ht="9.75" customHeight="1"/>
    <row r="49" spans="1:19" ht="15" customHeight="1">
      <c r="A49" s="77" t="s">
        <v>32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</row>
    <row r="50" spans="1:19" ht="81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</row>
    <row r="51" ht="4.5" customHeight="1"/>
    <row r="52" spans="1:19" ht="15" customHeight="1">
      <c r="A52" s="77" t="s">
        <v>33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9"/>
      <c r="C57" s="79"/>
      <c r="D57" s="68"/>
      <c r="E57" s="79"/>
      <c r="F57" s="79"/>
      <c r="G57" s="79"/>
      <c r="H57" s="79"/>
      <c r="I57" s="68"/>
      <c r="J57" s="49"/>
      <c r="K57" s="69"/>
      <c r="L57" s="79"/>
      <c r="M57" s="79"/>
      <c r="N57" s="68"/>
      <c r="O57" s="79"/>
      <c r="P57" s="79"/>
      <c r="Q57" s="79"/>
      <c r="R57" s="79"/>
      <c r="S57" s="70"/>
    </row>
    <row r="58" spans="1:19" ht="21" customHeight="1">
      <c r="A58" s="67"/>
      <c r="B58" s="79"/>
      <c r="C58" s="79"/>
      <c r="D58" s="68"/>
      <c r="E58" s="79"/>
      <c r="F58" s="79"/>
      <c r="G58" s="79"/>
      <c r="H58" s="79"/>
      <c r="I58" s="68"/>
      <c r="J58" s="49"/>
      <c r="K58" s="69"/>
      <c r="L58" s="79"/>
      <c r="M58" s="79"/>
      <c r="N58" s="68"/>
      <c r="O58" s="79"/>
      <c r="P58" s="79"/>
      <c r="Q58" s="79"/>
      <c r="R58" s="79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77" t="s">
        <v>39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</row>
    <row r="62" spans="1:19" ht="81" customHeight="1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</row>
    <row r="63" ht="4.5" customHeight="1"/>
    <row r="64" spans="1:19" ht="15" customHeight="1">
      <c r="A64" s="77" t="s">
        <v>40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</row>
    <row r="65" spans="1:19" ht="81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1:8" ht="30" customHeight="1">
      <c r="A66" s="74"/>
      <c r="B66" s="75" t="s">
        <v>41</v>
      </c>
      <c r="C66" s="76" t="s">
        <v>69</v>
      </c>
      <c r="D66" s="76"/>
      <c r="E66" s="76"/>
      <c r="F66" s="76"/>
      <c r="G66" s="76"/>
      <c r="H66" s="76"/>
    </row>
  </sheetData>
  <sheetProtection sheet="1" objects="1" scenarios="1"/>
  <mergeCells count="95">
    <mergeCell ref="D5:G5"/>
    <mergeCell ref="H5:I5"/>
    <mergeCell ref="K5:L5"/>
    <mergeCell ref="M5:M6"/>
    <mergeCell ref="N5:Q5"/>
    <mergeCell ref="D1:I1"/>
    <mergeCell ref="L1:N1"/>
    <mergeCell ref="O1:P1"/>
    <mergeCell ref="Q1:S1"/>
    <mergeCell ref="R5:S5"/>
    <mergeCell ref="A6:B6"/>
    <mergeCell ref="K6:L6"/>
    <mergeCell ref="A8:B9"/>
    <mergeCell ref="K8:L9"/>
    <mergeCell ref="A2:H2"/>
    <mergeCell ref="B3:I3"/>
    <mergeCell ref="L3:S3"/>
    <mergeCell ref="A5:B5"/>
    <mergeCell ref="C5:C6"/>
    <mergeCell ref="A10:B11"/>
    <mergeCell ref="K10:L11"/>
    <mergeCell ref="I11:I12"/>
    <mergeCell ref="S11:S12"/>
    <mergeCell ref="A12:B12"/>
    <mergeCell ref="K12:L1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20:B21"/>
    <mergeCell ref="K20:L21"/>
    <mergeCell ref="I21:I22"/>
    <mergeCell ref="S21:S22"/>
    <mergeCell ref="A22:B22"/>
    <mergeCell ref="K22:L2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30:B31"/>
    <mergeCell ref="K30:L31"/>
    <mergeCell ref="I31:I32"/>
    <mergeCell ref="S31:S32"/>
    <mergeCell ref="A32:B32"/>
    <mergeCell ref="K32:L32"/>
    <mergeCell ref="Q41:R41"/>
    <mergeCell ref="A33:B34"/>
    <mergeCell ref="K33:L34"/>
    <mergeCell ref="A35:B36"/>
    <mergeCell ref="K35:L36"/>
    <mergeCell ref="I36:I3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Kuželna Díly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Jílek</dc:creator>
  <cp:keywords/>
  <dc:description/>
  <cp:lastModifiedBy>Milan</cp:lastModifiedBy>
  <cp:lastPrinted>2009-04-11T16:45:39Z</cp:lastPrinted>
  <dcterms:created xsi:type="dcterms:W3CDTF">2009-04-12T09:25:33Z</dcterms:created>
  <dcterms:modified xsi:type="dcterms:W3CDTF">2009-04-12T09:25:33Z</dcterms:modified>
  <cp:category/>
  <cp:version/>
  <cp:contentType/>
  <cp:contentStatus/>
</cp:coreProperties>
</file>