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<sst xmlns="http://schemas.openxmlformats.org/spreadsheetml/2006/main" count="175" uniqueCount="75">
  <si>
    <t>Česká kuželkářská asociace</t>
  </si>
  <si>
    <t>Zápis o utkání</t>
  </si>
  <si>
    <t>Kuželna</t>
  </si>
  <si>
    <t>TJ Havlovice</t>
  </si>
  <si>
    <t>Datum  </t>
  </si>
  <si>
    <t>Národní hodnocení (šestnáctibodové) - SŘ - Čl. 18</t>
  </si>
  <si>
    <t>Domácí</t>
  </si>
  <si>
    <t>TJ Havlovice "A"</t>
  </si>
  <si>
    <t>Hosté</t>
  </si>
  <si>
    <t>TJ Baník Stříbro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</si>
  <si>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</si>
  <si>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</si>
  <si>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</si>
  <si>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</si>
  <si>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</si>
  <si>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</si>
  <si>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</si>
  <si>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</si>
  <si>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</si>
  <si>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</si>
  <si>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</si>
  <si>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Černohorský</t>
  </si>
  <si>
    <t>×</t>
  </si>
  <si>
    <t>Záveská</t>
  </si>
  <si>
    <t>Miloš</t>
  </si>
  <si>
    <t>Zuzana</t>
  </si>
  <si>
    <t>Rádl</t>
  </si>
  <si>
    <t>Ganaj</t>
  </si>
  <si>
    <t>Jiří</t>
  </si>
  <si>
    <t>Karel</t>
  </si>
  <si>
    <t>Gottwald</t>
  </si>
  <si>
    <t>Trochová</t>
  </si>
  <si>
    <t>Jan</t>
  </si>
  <si>
    <t>Lucie</t>
  </si>
  <si>
    <t>Zůna</t>
  </si>
  <si>
    <t>Blasbagl</t>
  </si>
  <si>
    <t>František</t>
  </si>
  <si>
    <t>Milan</t>
  </si>
  <si>
    <t>Svoboda</t>
  </si>
  <si>
    <t>Palka</t>
  </si>
  <si>
    <t>Petr</t>
  </si>
  <si>
    <t>Tomáš</t>
  </si>
  <si>
    <t>Rygl</t>
  </si>
  <si>
    <t>Lipchavský</t>
  </si>
  <si>
    <t>Vladimír</t>
  </si>
  <si>
    <t>Radek</t>
  </si>
  <si>
    <t>Celkový výkon družstva  </t>
  </si>
  <si>
    <t>Vedoucí družstva         Jméno:</t>
  </si>
  <si>
    <t>František Zůna</t>
  </si>
  <si>
    <t>Bodový zisk</t>
  </si>
  <si>
    <t>Trochová Lucie</t>
  </si>
  <si>
    <t>Podpis:</t>
  </si>
  <si>
    <t>Rozhodčí</t>
  </si>
  <si>
    <t>Jméno:</t>
  </si>
  <si>
    <t>Gottwald Jan</t>
  </si>
  <si>
    <t>Číslo průkazu:</t>
  </si>
  <si>
    <t>P-0172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</si>
  <si>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</si>
  <si>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</si>
  <si>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</si>
  <si>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</si>
  <si>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</si>
  <si>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</si>
  <si>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</si>
  <si>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</si>
  <si>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</si>
  <si>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</si>
  <si>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</si>
  <si>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</si>
  <si>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</si>
  <si>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</si>
  <si>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</si>
  <si>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1. start náhradnka: TJ Baník Stříbro- Záveská Zuzana- Reg. Číslo: 20187 </t>
  </si>
  <si>
    <t xml:space="preserve">Datum a podpis rozhodčího:  </t>
  </si>
  <si>
    <t>22.3. 2014 Gottwald Jan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</si>
</sst>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/M/YYYY"/>
    <numFmt numFmtId="166" formatCode="00000"/>
    <numFmt numFmtId="167" formatCode="HH:MM"/>
    <numFmt numFmtId="168" formatCode="0\."/>
  </numFmts>
  <fonts count="1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 wrapText="1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4" fillId="0" borderId="0" xfId="0" applyFont="1" applyAlignment="1" applyProtection="1">
      <alignment horizontal="center"/>
      <protection hidden="1"/>
    </xf>
    <xf numFmtId="164" fontId="5" fillId="0" borderId="1" xfId="0" applyFont="1" applyBorder="1" applyAlignment="1" applyProtection="1">
      <alignment horizontal="left" indent="1"/>
      <protection hidden="1" locked="0"/>
    </xf>
    <xf numFmtId="164" fontId="4" fillId="0" borderId="0" xfId="0" applyFont="1" applyBorder="1" applyAlignment="1" applyProtection="1">
      <alignment horizontal="right"/>
      <protection hidden="1"/>
    </xf>
    <xf numFmtId="165" fontId="5" fillId="0" borderId="1" xfId="0" applyNumberFormat="1" applyFont="1" applyBorder="1" applyAlignment="1" applyProtection="1">
      <alignment horizontal="center"/>
      <protection hidden="1" locked="0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 applyProtection="1">
      <alignment horizontal="left" indent="1"/>
      <protection hidden="1"/>
    </xf>
    <xf numFmtId="164" fontId="4" fillId="0" borderId="5" xfId="0" applyFont="1" applyBorder="1" applyAlignment="1" applyProtection="1">
      <alignment horizontal="center" vertical="center" wrapText="1"/>
      <protection hidden="1"/>
    </xf>
    <xf numFmtId="164" fontId="4" fillId="0" borderId="6" xfId="0" applyFont="1" applyBorder="1" applyAlignment="1" applyProtection="1">
      <alignment horizontal="center"/>
      <protection hidden="1"/>
    </xf>
    <xf numFmtId="164" fontId="4" fillId="0" borderId="4" xfId="0" applyFont="1" applyBorder="1" applyAlignment="1" applyProtection="1">
      <alignment horizontal="center"/>
      <protection hidden="1"/>
    </xf>
    <xf numFmtId="164" fontId="4" fillId="0" borderId="7" xfId="0" applyFont="1" applyBorder="1" applyAlignment="1" applyProtection="1">
      <alignment horizontal="left" indent="1"/>
      <protection hidden="1"/>
    </xf>
    <xf numFmtId="164" fontId="4" fillId="0" borderId="8" xfId="0" applyFont="1" applyBorder="1" applyAlignment="1" applyProtection="1">
      <alignment horizontal="center" vertical="top"/>
      <protection hidden="1"/>
    </xf>
    <xf numFmtId="164" fontId="4" fillId="0" borderId="9" xfId="0" applyFont="1" applyBorder="1" applyAlignment="1" applyProtection="1">
      <alignment horizontal="center" vertical="top"/>
      <protection hidden="1"/>
    </xf>
    <xf numFmtId="164" fontId="4" fillId="0" borderId="10" xfId="0" applyFont="1" applyBorder="1" applyAlignment="1" applyProtection="1">
      <alignment horizontal="center" vertical="top"/>
      <protection hidden="1"/>
    </xf>
    <xf numFmtId="164" fontId="4" fillId="0" borderId="11" xfId="0" applyFont="1" applyBorder="1" applyAlignment="1" applyProtection="1">
      <alignment horizontal="center" vertical="top"/>
      <protection hidden="1"/>
    </xf>
    <xf numFmtId="164" fontId="4" fillId="0" borderId="12" xfId="0" applyFont="1" applyBorder="1" applyAlignment="1" applyProtection="1">
      <alignment horizontal="center" vertical="top"/>
      <protection hidden="1"/>
    </xf>
    <xf numFmtId="164" fontId="0" fillId="0" borderId="0" xfId="0" applyBorder="1" applyAlignment="1" applyProtection="1">
      <alignment/>
      <protection hidden="1"/>
    </xf>
    <xf numFmtId="164" fontId="5" fillId="0" borderId="4" xfId="0" applyFont="1" applyBorder="1" applyAlignment="1" applyProtection="1">
      <alignment horizontal="left" vertical="center" indent="1"/>
      <protection hidden="1" locked="0"/>
    </xf>
    <xf numFmtId="164" fontId="4" fillId="0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/>
      <protection hidden="1" locked="0"/>
    </xf>
    <xf numFmtId="164" fontId="0" fillId="0" borderId="15" xfId="0" applyFont="1" applyBorder="1" applyAlignment="1" applyProtection="1">
      <alignment horizontal="center" vertical="center"/>
      <protection hidden="1" locked="0"/>
    </xf>
    <xf numFmtId="164" fontId="0" fillId="0" borderId="16" xfId="0" applyFont="1" applyBorder="1" applyAlignment="1" applyProtection="1">
      <alignment horizontal="center" vertical="center"/>
      <protection hidden="1"/>
    </xf>
    <xf numFmtId="164" fontId="9" fillId="0" borderId="13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4" fillId="0" borderId="17" xfId="0" applyFont="1" applyBorder="1" applyAlignment="1" applyProtection="1">
      <alignment horizontal="center" vertical="center"/>
      <protection hidden="1"/>
    </xf>
    <xf numFmtId="164" fontId="0" fillId="0" borderId="18" xfId="0" applyFont="1" applyBorder="1" applyAlignment="1" applyProtection="1">
      <alignment horizontal="center" vertical="center"/>
      <protection hidden="1" locked="0"/>
    </xf>
    <xf numFmtId="164" fontId="0" fillId="0" borderId="19" xfId="0" applyFont="1" applyBorder="1" applyAlignment="1" applyProtection="1">
      <alignment horizontal="center" vertical="center"/>
      <protection hidden="1" locked="0"/>
    </xf>
    <xf numFmtId="164" fontId="0" fillId="0" borderId="20" xfId="0" applyFont="1" applyBorder="1" applyAlignment="1" applyProtection="1">
      <alignment horizontal="center" vertical="center"/>
      <protection hidden="1"/>
    </xf>
    <xf numFmtId="164" fontId="9" fillId="0" borderId="17" xfId="0" applyFont="1" applyBorder="1" applyAlignment="1" applyProtection="1">
      <alignment horizontal="center" vertical="center"/>
      <protection hidden="1"/>
    </xf>
    <xf numFmtId="164" fontId="5" fillId="0" borderId="21" xfId="0" applyFont="1" applyBorder="1" applyAlignment="1" applyProtection="1">
      <alignment horizontal="left" vertical="top" indent="1"/>
      <protection hidden="1" locked="0"/>
    </xf>
    <xf numFmtId="164" fontId="4" fillId="0" borderId="22" xfId="0" applyFont="1" applyBorder="1" applyAlignment="1" applyProtection="1">
      <alignment horizontal="center" vertical="center"/>
      <protection hidden="1"/>
    </xf>
    <xf numFmtId="164" fontId="0" fillId="0" borderId="23" xfId="0" applyFont="1" applyBorder="1" applyAlignment="1" applyProtection="1">
      <alignment horizontal="center" vertical="center"/>
      <protection hidden="1" locked="0"/>
    </xf>
    <xf numFmtId="164" fontId="0" fillId="0" borderId="24" xfId="0" applyFont="1" applyBorder="1" applyAlignment="1" applyProtection="1">
      <alignment horizontal="center" vertical="center"/>
      <protection hidden="1" locked="0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9" fillId="0" borderId="22" xfId="0" applyFont="1" applyBorder="1" applyAlignment="1" applyProtection="1">
      <alignment horizontal="center" vertical="center"/>
      <protection hidden="1"/>
    </xf>
    <xf numFmtId="164" fontId="10" fillId="0" borderId="5" xfId="0" applyFont="1" applyBorder="1" applyAlignment="1" applyProtection="1">
      <alignment horizontal="center" vertical="center"/>
      <protection hidden="1"/>
    </xf>
    <xf numFmtId="166" fontId="11" fillId="0" borderId="26" xfId="0" applyNumberFormat="1" applyFont="1" applyBorder="1" applyAlignment="1" applyProtection="1">
      <alignment horizontal="left" vertical="center" indent="1"/>
      <protection hidden="1" locked="0"/>
    </xf>
    <xf numFmtId="164" fontId="4" fillId="0" borderId="26" xfId="0" applyFont="1" applyBorder="1" applyAlignment="1" applyProtection="1">
      <alignment horizontal="center" vertical="center"/>
      <protection hidden="1"/>
    </xf>
    <xf numFmtId="164" fontId="12" fillId="0" borderId="27" xfId="0" applyFont="1" applyBorder="1" applyAlignment="1" applyProtection="1">
      <alignment horizontal="center" vertical="center"/>
      <protection hidden="1"/>
    </xf>
    <xf numFmtId="164" fontId="12" fillId="0" borderId="28" xfId="0" applyFont="1" applyBorder="1" applyAlignment="1" applyProtection="1">
      <alignment horizontal="center" vertical="center"/>
      <protection hidden="1"/>
    </xf>
    <xf numFmtId="164" fontId="12" fillId="0" borderId="29" xfId="0" applyFont="1" applyBorder="1" applyAlignment="1" applyProtection="1">
      <alignment horizontal="center" vertical="center"/>
      <protection hidden="1"/>
    </xf>
    <xf numFmtId="164" fontId="9" fillId="0" borderId="26" xfId="0" applyFont="1" applyBorder="1" applyAlignment="1" applyProtection="1">
      <alignment horizontal="center"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0" fillId="0" borderId="30" xfId="0" applyBorder="1" applyAlignment="1" applyProtection="1">
      <alignment vertical="center"/>
      <protection hidden="1"/>
    </xf>
    <xf numFmtId="164" fontId="7" fillId="0" borderId="3" xfId="0" applyFont="1" applyBorder="1" applyAlignment="1" applyProtection="1">
      <alignment horizontal="right" vertical="center"/>
      <protection hidden="1"/>
    </xf>
    <xf numFmtId="164" fontId="12" fillId="0" borderId="31" xfId="0" applyFont="1" applyBorder="1" applyAlignment="1" applyProtection="1">
      <alignment horizontal="center" vertical="center"/>
      <protection hidden="1"/>
    </xf>
    <xf numFmtId="164" fontId="12" fillId="0" borderId="32" xfId="0" applyFont="1" applyBorder="1" applyAlignment="1" applyProtection="1">
      <alignment horizontal="center" vertical="center"/>
      <protection hidden="1"/>
    </xf>
    <xf numFmtId="164" fontId="12" fillId="0" borderId="33" xfId="0" applyFont="1" applyBorder="1" applyAlignment="1" applyProtection="1">
      <alignment horizontal="center" vertical="center"/>
      <protection hidden="1"/>
    </xf>
    <xf numFmtId="164" fontId="13" fillId="3" borderId="5" xfId="0" applyFont="1" applyFill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0" fillId="0" borderId="1" xfId="0" applyFont="1" applyBorder="1" applyAlignment="1" applyProtection="1">
      <alignment/>
      <protection hidden="1" locked="0"/>
    </xf>
    <xf numFmtId="164" fontId="7" fillId="0" borderId="5" xfId="0" applyFont="1" applyBorder="1" applyAlignment="1" applyProtection="1">
      <alignment horizontal="center" vertical="center"/>
      <protection hidden="1"/>
    </xf>
    <xf numFmtId="164" fontId="8" fillId="2" borderId="5" xfId="0" applyFont="1" applyFill="1" applyBorder="1" applyAlignment="1" applyProtection="1">
      <alignment horizontal="center" vertical="center"/>
      <protection hidden="1"/>
    </xf>
    <xf numFmtId="164" fontId="0" fillId="0" borderId="34" xfId="0" applyBorder="1" applyAlignment="1" applyProtection="1">
      <alignment/>
      <protection hidden="1" locked="0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11" fillId="0" borderId="1" xfId="0" applyFont="1" applyBorder="1" applyAlignment="1" applyProtection="1">
      <alignment horizontal="left" indent="1"/>
      <protection hidden="1" locked="0"/>
    </xf>
    <xf numFmtId="164" fontId="10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/>
      <protection hidden="1"/>
    </xf>
    <xf numFmtId="167" fontId="11" fillId="0" borderId="1" xfId="0" applyNumberFormat="1" applyFont="1" applyBorder="1" applyAlignment="1" applyProtection="1">
      <alignment horizontal="center"/>
      <protection hidden="1" locked="0"/>
    </xf>
    <xf numFmtId="164" fontId="11" fillId="0" borderId="1" xfId="0" applyFont="1" applyBorder="1" applyAlignment="1" applyProtection="1">
      <alignment horizontal="center"/>
      <protection hidden="1" locked="0"/>
    </xf>
    <xf numFmtId="164" fontId="11" fillId="0" borderId="34" xfId="0" applyFont="1" applyBorder="1" applyAlignment="1" applyProtection="1">
      <alignment horizontal="center"/>
      <protection hidden="1" locked="0"/>
    </xf>
    <xf numFmtId="165" fontId="11" fillId="0" borderId="1" xfId="0" applyNumberFormat="1" applyFont="1" applyBorder="1" applyAlignment="1" applyProtection="1">
      <alignment/>
      <protection hidden="1" locked="0"/>
    </xf>
    <xf numFmtId="164" fontId="0" fillId="0" borderId="35" xfId="0" applyFont="1" applyBorder="1" applyAlignment="1" applyProtection="1">
      <alignment horizontal="left" indent="1"/>
      <protection hidden="1"/>
    </xf>
    <xf numFmtId="164" fontId="4" fillId="0" borderId="36" xfId="0" applyFont="1" applyBorder="1" applyAlignment="1" applyProtection="1">
      <alignment horizontal="left" vertical="top" wrapText="1" indent="1"/>
      <protection hidden="1" locked="0"/>
    </xf>
    <xf numFmtId="164" fontId="4" fillId="0" borderId="37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38" xfId="0" applyFont="1" applyBorder="1" applyAlignment="1" applyProtection="1">
      <alignment horizontal="left" indent="1"/>
      <protection hidden="1"/>
    </xf>
    <xf numFmtId="164" fontId="2" fillId="0" borderId="37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39" xfId="0" applyFont="1" applyBorder="1" applyAlignment="1" applyProtection="1">
      <alignment horizontal="left" indent="1"/>
      <protection hidden="1"/>
    </xf>
    <xf numFmtId="164" fontId="0" fillId="0" borderId="40" xfId="0" applyFont="1" applyBorder="1" applyAlignment="1" applyProtection="1">
      <alignment horizontal="left" indent="1"/>
      <protection hidden="1"/>
    </xf>
    <xf numFmtId="164" fontId="4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indent="1"/>
      <protection hidden="1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center"/>
      <protection hidden="1"/>
    </xf>
    <xf numFmtId="164" fontId="4" fillId="0" borderId="46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47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48" xfId="0" applyFont="1" applyBorder="1" applyAlignment="1" applyProtection="1">
      <alignment horizontal="center"/>
      <protection hidden="1"/>
    </xf>
    <xf numFmtId="164" fontId="4" fillId="0" borderId="49" xfId="0" applyFont="1" applyBorder="1" applyAlignment="1" applyProtection="1">
      <alignment horizontal="center"/>
      <protection hidden="1"/>
    </xf>
    <xf numFmtId="168" fontId="4" fillId="0" borderId="50" xfId="0" applyNumberFormat="1" applyFont="1" applyBorder="1" applyAlignment="1" applyProtection="1">
      <alignment horizontal="center" vertical="center"/>
      <protection hidden="1" locked="0"/>
    </xf>
    <xf numFmtId="164" fontId="4" fillId="0" borderId="19" xfId="0" applyFont="1" applyBorder="1" applyAlignment="1" applyProtection="1">
      <alignment horizontal="left" vertical="center"/>
      <protection hidden="1" locked="0"/>
    </xf>
    <xf numFmtId="166" fontId="14" fillId="0" borderId="19" xfId="0" applyNumberFormat="1" applyFont="1" applyBorder="1" applyAlignment="1" applyProtection="1">
      <alignment horizontal="center" vertical="center"/>
      <protection hidden="1" locked="0"/>
    </xf>
    <xf numFmtId="168" fontId="4" fillId="0" borderId="19" xfId="0" applyNumberFormat="1" applyFont="1" applyBorder="1" applyAlignment="1" applyProtection="1">
      <alignment horizontal="center" vertical="center"/>
      <protection hidden="1" locked="0"/>
    </xf>
    <xf numFmtId="166" fontId="14" fillId="0" borderId="51" xfId="0" applyNumberFormat="1" applyFont="1" applyBorder="1" applyAlignment="1" applyProtection="1">
      <alignment horizontal="center" vertical="center"/>
      <protection hidden="1" locked="0"/>
    </xf>
    <xf numFmtId="164" fontId="0" fillId="0" borderId="52" xfId="0" applyBorder="1" applyAlignment="1" applyProtection="1">
      <alignment horizontal="left" indent="1"/>
      <protection hidden="1"/>
    </xf>
    <xf numFmtId="164" fontId="0" fillId="0" borderId="53" xfId="0" applyBorder="1" applyAlignment="1" applyProtection="1">
      <alignment horizontal="left" wrapText="1" indent="1"/>
      <protection hidden="1"/>
    </xf>
    <xf numFmtId="164" fontId="0" fillId="0" borderId="54" xfId="0" applyBorder="1" applyAlignment="1" applyProtection="1">
      <alignment horizontal="left" wrapText="1" indent="1"/>
      <protection hidden="1"/>
    </xf>
    <xf numFmtId="164" fontId="4" fillId="0" borderId="55" xfId="0" applyFont="1" applyBorder="1" applyAlignment="1" applyProtection="1">
      <alignment/>
      <protection hidden="1"/>
    </xf>
    <xf numFmtId="164" fontId="4" fillId="0" borderId="55" xfId="0" applyFont="1" applyBorder="1" applyAlignment="1" applyProtection="1">
      <alignment horizontal="right"/>
      <protection hidden="1"/>
    </xf>
    <xf numFmtId="165" fontId="0" fillId="0" borderId="56" xfId="0" applyNumberFormat="1" applyFont="1" applyBorder="1" applyAlignment="1" applyProtection="1">
      <alignment horizontal="left" indent="1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N1" sqref="N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4" t="s">
        <v>1</v>
      </c>
      <c r="E1" s="4"/>
      <c r="F1" s="4"/>
      <c r="G1" s="4"/>
      <c r="H1" s="4"/>
      <c r="I1" s="4"/>
      <c r="K1" s="5" t="s">
        <v>2</v>
      </c>
      <c r="L1" s="6" t="s">
        <v>3</v>
      </c>
      <c r="M1" s="6"/>
      <c r="N1" s="6"/>
      <c r="O1" s="7" t="s">
        <v>4</v>
      </c>
      <c r="P1" s="7"/>
      <c r="Q1" s="8">
        <v>41720</v>
      </c>
      <c r="R1" s="8"/>
      <c r="S1" s="8"/>
    </row>
    <row r="2" spans="1:8" ht="12.75">
      <c r="A2" s="9" t="s">
        <v>5</v>
      </c>
      <c r="B2" s="9"/>
      <c r="C2" s="9"/>
      <c r="D2" s="9"/>
      <c r="E2" s="9"/>
      <c r="F2" s="9"/>
      <c r="G2" s="9"/>
      <c r="H2" s="9"/>
    </row>
    <row r="3" spans="1:19" ht="19.5" customHeight="1">
      <c r="A3" s="10" t="s">
        <v>6</v>
      </c>
      <c r="B3" s="11" t="s">
        <v>7</v>
      </c>
      <c r="C3" s="11"/>
      <c r="D3" s="11"/>
      <c r="E3" s="11"/>
      <c r="F3" s="11"/>
      <c r="G3" s="11"/>
      <c r="H3" s="11"/>
      <c r="I3" s="11"/>
      <c r="K3" s="10" t="s">
        <v>8</v>
      </c>
      <c r="L3" s="11" t="s">
        <v>9</v>
      </c>
      <c r="M3" s="11"/>
      <c r="N3" s="11"/>
      <c r="O3" s="11"/>
      <c r="P3" s="11"/>
      <c r="Q3" s="11"/>
      <c r="R3" s="11"/>
      <c r="S3" s="11"/>
    </row>
    <row r="4" ht="4.5" customHeight="1"/>
    <row r="5" spans="1:19" ht="12.75" customHeight="1">
      <c r="A5" s="12" t="s">
        <v>10</v>
      </c>
      <c r="B5" s="12"/>
      <c r="C5" s="13" t="s">
        <v>11</v>
      </c>
      <c r="D5" s="14" t="s">
        <v>12</v>
      </c>
      <c r="E5" s="14"/>
      <c r="F5" s="14"/>
      <c r="G5" s="14"/>
      <c r="H5" s="15" t="s">
        <v>13</v>
      </c>
      <c r="I5" s="15"/>
      <c r="K5" s="12" t="s">
        <v>10</v>
      </c>
      <c r="L5" s="12"/>
      <c r="M5" s="13" t="s">
        <v>11</v>
      </c>
      <c r="N5" s="14" t="s">
        <v>12</v>
      </c>
      <c r="O5" s="14"/>
      <c r="P5" s="14"/>
      <c r="Q5" s="14"/>
      <c r="R5" s="15" t="s">
        <v>13</v>
      </c>
      <c r="S5" s="15"/>
    </row>
    <row r="6" spans="1:19" ht="12.75" customHeight="1">
      <c r="A6" s="16" t="s">
        <v>14</v>
      </c>
      <c r="B6" s="16"/>
      <c r="C6" s="13"/>
      <c r="D6" s="17" t="s">
        <v>15</v>
      </c>
      <c r="E6" s="18" t="s">
        <v>16</v>
      </c>
      <c r="F6" s="18" t="s">
        <v>17</v>
      </c>
      <c r="G6" s="19" t="s">
        <v>18</v>
      </c>
      <c r="H6" s="20" t="s">
        <v>19</v>
      </c>
      <c r="I6" s="21" t="s">
        <v>20</v>
      </c>
      <c r="K6" s="16" t="s">
        <v>14</v>
      </c>
      <c r="L6" s="16"/>
      <c r="M6" s="13"/>
      <c r="N6" s="17" t="s">
        <v>15</v>
      </c>
      <c r="O6" s="18" t="s">
        <v>16</v>
      </c>
      <c r="P6" s="18" t="s">
        <v>17</v>
      </c>
      <c r="Q6" s="19" t="s">
        <v>18</v>
      </c>
      <c r="R6" s="20" t="s">
        <v>19</v>
      </c>
      <c r="S6" s="21" t="s">
        <v>20</v>
      </c>
    </row>
    <row r="7" spans="1:12" ht="4.5" customHeight="1">
      <c r="A7" s="22"/>
      <c r="B7" s="22"/>
      <c r="K7" s="22"/>
      <c r="L7" s="22"/>
    </row>
    <row r="8" spans="1:19" ht="12.75" customHeight="1">
      <c r="A8" s="23" t="s">
        <v>21</v>
      </c>
      <c r="B8" s="23"/>
      <c r="C8" s="24">
        <v>1</v>
      </c>
      <c r="D8" s="25">
        <v>138</v>
      </c>
      <c r="E8" s="26">
        <v>62</v>
      </c>
      <c r="F8" s="26">
        <v>4</v>
      </c>
      <c r="G8" s="27">
        <f>IF(AND(ISBLANK(D8),ISBLANK(E8),ISBLANK(N8),ISBLANK(O8)),"",D8+E8)</f>
        <v>200</v>
      </c>
      <c r="H8" s="28" t="s">
        <v>22</v>
      </c>
      <c r="I8" s="29"/>
      <c r="K8" s="23" t="s">
        <v>23</v>
      </c>
      <c r="L8" s="23"/>
      <c r="M8" s="24">
        <v>1</v>
      </c>
      <c r="N8" s="25">
        <v>137</v>
      </c>
      <c r="O8" s="26">
        <v>60</v>
      </c>
      <c r="P8" s="26">
        <v>1</v>
      </c>
      <c r="Q8" s="27">
        <f>IF(AND(ISBLANK(D8),ISBLANK(E8),ISBLANK(N8),ISBLANK(O8)),"",N8+O8)</f>
        <v>197</v>
      </c>
      <c r="R8" s="28" t="s">
        <v>22</v>
      </c>
      <c r="S8" s="29"/>
    </row>
    <row r="9" spans="1:19" ht="12.75" customHeight="1">
      <c r="A9" s="23"/>
      <c r="B9" s="23"/>
      <c r="C9" s="30">
        <v>2</v>
      </c>
      <c r="D9" s="31">
        <v>143</v>
      </c>
      <c r="E9" s="32">
        <v>49</v>
      </c>
      <c r="F9" s="32">
        <v>7</v>
      </c>
      <c r="G9" s="33">
        <f>IF(AND(ISBLANK(D9),ISBLANK(E9),ISBLANK(N9),ISBLANK(O9)),"",D9+E9)</f>
        <v>192</v>
      </c>
      <c r="H9" s="34" t="s">
        <v>22</v>
      </c>
      <c r="I9" s="29"/>
      <c r="K9" s="23"/>
      <c r="L9" s="23"/>
      <c r="M9" s="30">
        <v>2</v>
      </c>
      <c r="N9" s="31">
        <v>135</v>
      </c>
      <c r="O9" s="32">
        <v>71</v>
      </c>
      <c r="P9" s="32">
        <v>1</v>
      </c>
      <c r="Q9" s="33">
        <f>IF(AND(ISBLANK(D9),ISBLANK(E9),ISBLANK(N9),ISBLANK(O9)),"",N9+O9)</f>
        <v>206</v>
      </c>
      <c r="R9" s="34" t="s">
        <v>22</v>
      </c>
      <c r="S9" s="29"/>
    </row>
    <row r="10" spans="1:19" ht="12.75" customHeight="1">
      <c r="A10" s="35" t="s">
        <v>24</v>
      </c>
      <c r="B10" s="35"/>
      <c r="C10" s="30">
        <v>3</v>
      </c>
      <c r="D10" s="31"/>
      <c r="E10" s="32"/>
      <c r="F10" s="32"/>
      <c r="G10" s="33">
        <f>IF(AND(ISBLANK(D10),ISBLANK(E10),ISBLANK(N10),ISBLANK(O10)),"",D10+E10)</f>
      </c>
      <c r="H10" s="34" t="s">
        <v>22</v>
      </c>
      <c r="I10" s="29"/>
      <c r="K10" s="35" t="s">
        <v>25</v>
      </c>
      <c r="L10" s="35"/>
      <c r="M10" s="30">
        <v>3</v>
      </c>
      <c r="N10" s="31"/>
      <c r="O10" s="32"/>
      <c r="P10" s="32"/>
      <c r="Q10" s="33">
        <f>IF(AND(ISBLANK(D10),ISBLANK(E10),ISBLANK(N10),ISBLANK(O10)),"",N10+O10)</f>
      </c>
      <c r="R10" s="34" t="s">
        <v>22</v>
      </c>
      <c r="S10" s="29"/>
    </row>
    <row r="11" spans="1:19" ht="12.75" customHeight="1">
      <c r="A11" s="35"/>
      <c r="B11" s="35"/>
      <c r="C11" s="36">
        <v>4</v>
      </c>
      <c r="D11" s="37"/>
      <c r="E11" s="38"/>
      <c r="F11" s="38"/>
      <c r="G11" s="39">
        <f>IF(AND(ISBLANK(D11),ISBLANK(E11),ISBLANK(N11),ISBLANK(O11)),"",D11+E11)</f>
      </c>
      <c r="H11" s="40" t="s">
        <v>22</v>
      </c>
      <c r="I11" s="41">
        <f>IF(AND(ISNUMBER(G12),ISNUMBER(Q12)),IF(G12&gt;Q12,2,IF(G12=Q12,1,0)),"")</f>
        <v>0</v>
      </c>
      <c r="K11" s="35"/>
      <c r="L11" s="35"/>
      <c r="M11" s="36">
        <v>4</v>
      </c>
      <c r="N11" s="37"/>
      <c r="O11" s="38"/>
      <c r="P11" s="38"/>
      <c r="Q11" s="39">
        <f>IF(AND(ISBLANK(D11),ISBLANK(E11),ISBLANK(N11),ISBLANK(O11)),"",N11+O11)</f>
      </c>
      <c r="R11" s="40" t="s">
        <v>22</v>
      </c>
      <c r="S11" s="41">
        <f>IF(AND(ISNUMBER(G12),ISNUMBER(Q12)),IF(Q12&gt;G12,2,IF(G12=Q12,1,0)),"")</f>
        <v>2</v>
      </c>
    </row>
    <row r="12" spans="1:19" ht="15.75" customHeight="1">
      <c r="A12" s="42">
        <v>21791</v>
      </c>
      <c r="B12" s="42"/>
      <c r="C12" s="43" t="s">
        <v>18</v>
      </c>
      <c r="D12" s="44">
        <f>IF(OR(ISNUMBER(G8),ISNUMBER(G9),ISNUMBER(G10),ISNUMBER(G11)),SUM(D8:D11),"")</f>
        <v>281</v>
      </c>
      <c r="E12" s="45">
        <f>IF(OR(ISNUMBER(G8),ISNUMBER(G9),ISNUMBER(G10),ISNUMBER(G11)),SUM(E8:E11),"")</f>
        <v>111</v>
      </c>
      <c r="F12" s="45">
        <f>IF(OR(ISNUMBER(G8),ISNUMBER(G9),ISNUMBER(G10),ISNUMBER(G11)),SUM(F8:F11),"")</f>
        <v>11</v>
      </c>
      <c r="G12" s="46">
        <f>IF(OR(ISNUMBER(G8),ISNUMBER(G9),ISNUMBER(G10),ISNUMBER(G11)),SUM(G8:G11),"")</f>
        <v>392</v>
      </c>
      <c r="H12" s="40" t="s">
        <v>22</v>
      </c>
      <c r="I12" s="41"/>
      <c r="K12" s="42">
        <v>20187</v>
      </c>
      <c r="L12" s="42"/>
      <c r="M12" s="43" t="s">
        <v>18</v>
      </c>
      <c r="N12" s="44">
        <f>IF(OR(ISNUMBER(Q8),ISNUMBER(Q9),ISNUMBER(Q10),ISNUMBER(Q11)),SUM(N8:N11),"")</f>
        <v>272</v>
      </c>
      <c r="O12" s="45">
        <f>IF(OR(ISNUMBER(Q8),ISNUMBER(Q9),ISNUMBER(Q10),ISNUMBER(Q11)),SUM(O8:O11),"")</f>
        <v>131</v>
      </c>
      <c r="P12" s="45">
        <f>IF(OR(ISNUMBER(Q8),ISNUMBER(Q9),ISNUMBER(Q10),ISNUMBER(Q11)),SUM(P8:P11),"")</f>
        <v>2</v>
      </c>
      <c r="Q12" s="46">
        <f>IF(OR(ISNUMBER(Q8),ISNUMBER(Q9),ISNUMBER(Q10),ISNUMBER(Q11)),SUM(Q8:Q11),"")</f>
        <v>403</v>
      </c>
      <c r="R12" s="40" t="s">
        <v>22</v>
      </c>
      <c r="S12" s="41"/>
    </row>
    <row r="13" spans="1:19" ht="12.75" customHeight="1">
      <c r="A13" s="23" t="s">
        <v>26</v>
      </c>
      <c r="B13" s="23"/>
      <c r="C13" s="24">
        <v>1</v>
      </c>
      <c r="D13" s="25">
        <v>143</v>
      </c>
      <c r="E13" s="26">
        <v>62</v>
      </c>
      <c r="F13" s="26">
        <v>1</v>
      </c>
      <c r="G13" s="27">
        <f aca="true" t="shared" si="0" ref="G13:G36">IF(AND(ISBLANK(D13),ISBLANK(E13),ISBLANK(N13),ISBLANK(O13)),"",D13+E13)</f>
        <v>205</v>
      </c>
      <c r="H13" s="28" t="s">
        <v>22</v>
      </c>
      <c r="I13" s="29"/>
      <c r="K13" s="23" t="s">
        <v>27</v>
      </c>
      <c r="L13" s="23"/>
      <c r="M13" s="24">
        <v>1</v>
      </c>
      <c r="N13" s="25">
        <v>156</v>
      </c>
      <c r="O13" s="26">
        <v>60</v>
      </c>
      <c r="P13" s="26">
        <v>1</v>
      </c>
      <c r="Q13" s="27">
        <f aca="true" t="shared" si="1" ref="Q13:Q36">IF(AND(ISBLANK(D13),ISBLANK(E13),ISBLANK(N13),ISBLANK(O13)),"",N13+O13)</f>
        <v>216</v>
      </c>
      <c r="R13" s="28" t="s">
        <v>22</v>
      </c>
      <c r="S13" s="29"/>
    </row>
    <row r="14" spans="1:19" ht="12.75" customHeight="1">
      <c r="A14" s="23"/>
      <c r="B14" s="23"/>
      <c r="C14" s="30">
        <v>2</v>
      </c>
      <c r="D14" s="31">
        <v>152</v>
      </c>
      <c r="E14" s="32">
        <v>71</v>
      </c>
      <c r="F14" s="32">
        <v>2</v>
      </c>
      <c r="G14" s="33">
        <f t="shared" si="0"/>
        <v>223</v>
      </c>
      <c r="H14" s="34" t="s">
        <v>22</v>
      </c>
      <c r="I14" s="29"/>
      <c r="K14" s="23"/>
      <c r="L14" s="23"/>
      <c r="M14" s="30">
        <v>2</v>
      </c>
      <c r="N14" s="31">
        <v>143</v>
      </c>
      <c r="O14" s="32">
        <v>45</v>
      </c>
      <c r="P14" s="32">
        <v>6</v>
      </c>
      <c r="Q14" s="33">
        <f t="shared" si="1"/>
        <v>188</v>
      </c>
      <c r="R14" s="34" t="s">
        <v>22</v>
      </c>
      <c r="S14" s="29"/>
    </row>
    <row r="15" spans="1:19" ht="12.75" customHeight="1">
      <c r="A15" s="35" t="s">
        <v>28</v>
      </c>
      <c r="B15" s="35"/>
      <c r="C15" s="30">
        <v>3</v>
      </c>
      <c r="D15" s="31"/>
      <c r="E15" s="32"/>
      <c r="F15" s="32"/>
      <c r="G15" s="33">
        <f t="shared" si="0"/>
      </c>
      <c r="H15" s="34" t="s">
        <v>22</v>
      </c>
      <c r="I15" s="29"/>
      <c r="K15" s="35" t="s">
        <v>29</v>
      </c>
      <c r="L15" s="35"/>
      <c r="M15" s="30">
        <v>3</v>
      </c>
      <c r="N15" s="31"/>
      <c r="O15" s="32"/>
      <c r="P15" s="32"/>
      <c r="Q15" s="33">
        <f t="shared" si="1"/>
      </c>
      <c r="R15" s="34" t="s">
        <v>22</v>
      </c>
      <c r="S15" s="29"/>
    </row>
    <row r="16" spans="1:19" ht="12.75" customHeight="1">
      <c r="A16" s="35"/>
      <c r="B16" s="35"/>
      <c r="C16" s="36">
        <v>4</v>
      </c>
      <c r="D16" s="37"/>
      <c r="E16" s="38"/>
      <c r="F16" s="38"/>
      <c r="G16" s="39">
        <f t="shared" si="0"/>
      </c>
      <c r="H16" s="40" t="s">
        <v>22</v>
      </c>
      <c r="I16" s="41">
        <f>IF(AND(ISNUMBER(G17),ISNUMBER(Q17)),IF(G17&gt;Q17,2,IF(G17=Q17,1,0)),"")</f>
        <v>2</v>
      </c>
      <c r="K16" s="35"/>
      <c r="L16" s="35"/>
      <c r="M16" s="36">
        <v>4</v>
      </c>
      <c r="N16" s="37"/>
      <c r="O16" s="38"/>
      <c r="P16" s="38"/>
      <c r="Q16" s="39">
        <f t="shared" si="1"/>
      </c>
      <c r="R16" s="40" t="s">
        <v>22</v>
      </c>
      <c r="S16" s="41">
        <f>IF(AND(ISNUMBER(G17),ISNUMBER(Q17)),IF(Q17&gt;G17,2,IF(G17=Q17,1,0)),"")</f>
        <v>0</v>
      </c>
    </row>
    <row r="17" spans="1:19" ht="15.75" customHeight="1">
      <c r="A17" s="42">
        <v>20782</v>
      </c>
      <c r="B17" s="42"/>
      <c r="C17" s="43" t="s">
        <v>18</v>
      </c>
      <c r="D17" s="44">
        <f>IF(OR(ISNUMBER(G13),ISNUMBER(G14),ISNUMBER(G15),ISNUMBER(G16)),SUM(D13:D16),"")</f>
        <v>295</v>
      </c>
      <c r="E17" s="45">
        <f>IF(OR(ISNUMBER(G13),ISNUMBER(G14),ISNUMBER(G15),ISNUMBER(G16)),SUM(E13:E16),"")</f>
        <v>133</v>
      </c>
      <c r="F17" s="45">
        <f>IF(OR(ISNUMBER(G13),ISNUMBER(G14),ISNUMBER(G15),ISNUMBER(G16)),SUM(F13:F16),"")</f>
        <v>3</v>
      </c>
      <c r="G17" s="46">
        <f>IF(OR(ISNUMBER(G13),ISNUMBER(G14),ISNUMBER(G15),ISNUMBER(G16)),SUM(G13:G16),"")</f>
        <v>428</v>
      </c>
      <c r="H17" s="40" t="s">
        <v>22</v>
      </c>
      <c r="I17" s="41"/>
      <c r="K17" s="42">
        <v>22961</v>
      </c>
      <c r="L17" s="42"/>
      <c r="M17" s="43" t="s">
        <v>18</v>
      </c>
      <c r="N17" s="44">
        <f>IF(OR(ISNUMBER(Q13),ISNUMBER(Q14),ISNUMBER(Q15),ISNUMBER(Q16)),SUM(N13:N16),"")</f>
        <v>299</v>
      </c>
      <c r="O17" s="45">
        <f>IF(OR(ISNUMBER(Q13),ISNUMBER(Q14),ISNUMBER(Q15),ISNUMBER(Q16)),SUM(O13:O16),"")</f>
        <v>105</v>
      </c>
      <c r="P17" s="45">
        <f>IF(OR(ISNUMBER(Q13),ISNUMBER(Q14),ISNUMBER(Q15),ISNUMBER(Q16)),SUM(P13:P16),"")</f>
        <v>7</v>
      </c>
      <c r="Q17" s="46">
        <f>IF(OR(ISNUMBER(Q13),ISNUMBER(Q14),ISNUMBER(Q15),ISNUMBER(Q16)),SUM(Q13:Q16),"")</f>
        <v>404</v>
      </c>
      <c r="R17" s="40" t="s">
        <v>22</v>
      </c>
      <c r="S17" s="41"/>
    </row>
    <row r="18" spans="1:19" ht="12.75" customHeight="1">
      <c r="A18" s="23" t="s">
        <v>30</v>
      </c>
      <c r="B18" s="23"/>
      <c r="C18" s="24">
        <v>1</v>
      </c>
      <c r="D18" s="25">
        <v>140</v>
      </c>
      <c r="E18" s="26">
        <v>63</v>
      </c>
      <c r="F18" s="26">
        <v>2</v>
      </c>
      <c r="G18" s="27">
        <f>IF(AND(ISBLANK(D18),ISBLANK(E18),ISBLANK(N18),ISBLANK(O18)),"",D18+E18)</f>
        <v>203</v>
      </c>
      <c r="H18" s="28" t="s">
        <v>22</v>
      </c>
      <c r="I18" s="29"/>
      <c r="K18" s="23" t="s">
        <v>31</v>
      </c>
      <c r="L18" s="23"/>
      <c r="M18" s="24">
        <v>1</v>
      </c>
      <c r="N18" s="25">
        <v>142</v>
      </c>
      <c r="O18" s="26">
        <v>85</v>
      </c>
      <c r="P18" s="26">
        <v>1</v>
      </c>
      <c r="Q18" s="27">
        <f>IF(AND(ISBLANK(D18),ISBLANK(E18),ISBLANK(N18),ISBLANK(O18)),"",N18+O18)</f>
        <v>227</v>
      </c>
      <c r="R18" s="28" t="s">
        <v>22</v>
      </c>
      <c r="S18" s="29"/>
    </row>
    <row r="19" spans="1:19" ht="12.75" customHeight="1">
      <c r="A19" s="23"/>
      <c r="B19" s="23"/>
      <c r="C19" s="30">
        <v>2</v>
      </c>
      <c r="D19" s="31">
        <v>148</v>
      </c>
      <c r="E19" s="32">
        <v>75</v>
      </c>
      <c r="F19" s="32">
        <v>1</v>
      </c>
      <c r="G19" s="33">
        <f t="shared" si="0"/>
        <v>223</v>
      </c>
      <c r="H19" s="34" t="s">
        <v>22</v>
      </c>
      <c r="I19" s="29"/>
      <c r="K19" s="23"/>
      <c r="L19" s="23"/>
      <c r="M19" s="30">
        <v>2</v>
      </c>
      <c r="N19" s="31">
        <v>155</v>
      </c>
      <c r="O19" s="32">
        <v>68</v>
      </c>
      <c r="P19" s="32">
        <v>2</v>
      </c>
      <c r="Q19" s="33">
        <f t="shared" si="1"/>
        <v>223</v>
      </c>
      <c r="R19" s="34" t="s">
        <v>22</v>
      </c>
      <c r="S19" s="29"/>
    </row>
    <row r="20" spans="1:19" ht="12.75" customHeight="1">
      <c r="A20" s="35" t="s">
        <v>32</v>
      </c>
      <c r="B20" s="35"/>
      <c r="C20" s="30">
        <v>3</v>
      </c>
      <c r="D20" s="31"/>
      <c r="E20" s="32"/>
      <c r="F20" s="32"/>
      <c r="G20" s="33">
        <f t="shared" si="0"/>
      </c>
      <c r="H20" s="34" t="s">
        <v>22</v>
      </c>
      <c r="I20" s="29"/>
      <c r="K20" s="35" t="s">
        <v>33</v>
      </c>
      <c r="L20" s="35"/>
      <c r="M20" s="30">
        <v>3</v>
      </c>
      <c r="N20" s="31"/>
      <c r="O20" s="32"/>
      <c r="P20" s="32"/>
      <c r="Q20" s="33">
        <f t="shared" si="1"/>
      </c>
      <c r="R20" s="34" t="s">
        <v>22</v>
      </c>
      <c r="S20" s="29"/>
    </row>
    <row r="21" spans="1:19" ht="12.75" customHeight="1">
      <c r="A21" s="35"/>
      <c r="B21" s="35"/>
      <c r="C21" s="36">
        <v>4</v>
      </c>
      <c r="D21" s="37"/>
      <c r="E21" s="38"/>
      <c r="F21" s="38"/>
      <c r="G21" s="39">
        <f t="shared" si="0"/>
      </c>
      <c r="H21" s="40" t="s">
        <v>22</v>
      </c>
      <c r="I21" s="41">
        <f>IF(AND(ISNUMBER(G22),ISNUMBER(Q22)),IF(G22&gt;Q22,2,IF(G22=Q22,1,0)),"")</f>
        <v>0</v>
      </c>
      <c r="K21" s="35"/>
      <c r="L21" s="35"/>
      <c r="M21" s="36">
        <v>4</v>
      </c>
      <c r="N21" s="37"/>
      <c r="O21" s="38"/>
      <c r="P21" s="38"/>
      <c r="Q21" s="39">
        <f t="shared" si="1"/>
      </c>
      <c r="R21" s="40" t="s">
        <v>22</v>
      </c>
      <c r="S21" s="41">
        <f>IF(AND(ISNUMBER(G22),ISNUMBER(Q22)),IF(Q22&gt;G22,2,IF(G22=Q22,1,0)),"")</f>
        <v>2</v>
      </c>
    </row>
    <row r="22" spans="1:19" ht="15.75" customHeight="1">
      <c r="A22" s="42">
        <v>15671</v>
      </c>
      <c r="B22" s="42"/>
      <c r="C22" s="43" t="s">
        <v>18</v>
      </c>
      <c r="D22" s="44">
        <f>IF(OR(ISNUMBER(G18),ISNUMBER(G19),ISNUMBER(G20),ISNUMBER(G21)),SUM(D18:D21),"")</f>
        <v>288</v>
      </c>
      <c r="E22" s="45">
        <f>IF(OR(ISNUMBER(G18),ISNUMBER(G19),ISNUMBER(G20),ISNUMBER(G21)),SUM(E18:E21),"")</f>
        <v>138</v>
      </c>
      <c r="F22" s="45">
        <f>IF(OR(ISNUMBER(G18),ISNUMBER(G19),ISNUMBER(G20),ISNUMBER(G21)),SUM(F18:F21),"")</f>
        <v>3</v>
      </c>
      <c r="G22" s="46">
        <f>IF(OR(ISNUMBER(G18),ISNUMBER(G19),ISNUMBER(G20),ISNUMBER(G21)),SUM(G18:G21),"")</f>
        <v>426</v>
      </c>
      <c r="H22" s="40" t="s">
        <v>22</v>
      </c>
      <c r="I22" s="41"/>
      <c r="K22" s="42">
        <v>17470</v>
      </c>
      <c r="L22" s="42"/>
      <c r="M22" s="43" t="s">
        <v>18</v>
      </c>
      <c r="N22" s="44">
        <f>IF(OR(ISNUMBER(Q18),ISNUMBER(Q19),ISNUMBER(Q20),ISNUMBER(Q21)),SUM(N18:N21),"")</f>
        <v>297</v>
      </c>
      <c r="O22" s="45">
        <f>IF(OR(ISNUMBER(Q18),ISNUMBER(Q19),ISNUMBER(Q20),ISNUMBER(Q21)),SUM(O18:O21),"")</f>
        <v>153</v>
      </c>
      <c r="P22" s="45">
        <f>IF(OR(ISNUMBER(Q18),ISNUMBER(Q19),ISNUMBER(Q20),ISNUMBER(Q21)),SUM(P18:P21),"")</f>
        <v>3</v>
      </c>
      <c r="Q22" s="46">
        <f>IF(OR(ISNUMBER(Q18),ISNUMBER(Q19),ISNUMBER(Q20),ISNUMBER(Q21)),SUM(Q18:Q21),"")</f>
        <v>450</v>
      </c>
      <c r="R22" s="40" t="s">
        <v>22</v>
      </c>
      <c r="S22" s="41"/>
    </row>
    <row r="23" spans="1:19" ht="12.75" customHeight="1">
      <c r="A23" s="23" t="s">
        <v>34</v>
      </c>
      <c r="B23" s="23"/>
      <c r="C23" s="24">
        <v>1</v>
      </c>
      <c r="D23" s="25">
        <v>157</v>
      </c>
      <c r="E23" s="26">
        <v>60</v>
      </c>
      <c r="F23" s="26">
        <v>4</v>
      </c>
      <c r="G23" s="27">
        <f>IF(AND(ISBLANK(D23),ISBLANK(E23),ISBLANK(N23),ISBLANK(O23)),"",D23+E23)</f>
        <v>217</v>
      </c>
      <c r="H23" s="28" t="s">
        <v>22</v>
      </c>
      <c r="I23" s="29"/>
      <c r="K23" s="23" t="s">
        <v>35</v>
      </c>
      <c r="L23" s="23"/>
      <c r="M23" s="24">
        <v>1</v>
      </c>
      <c r="N23" s="25">
        <v>128</v>
      </c>
      <c r="O23" s="26">
        <v>63</v>
      </c>
      <c r="P23" s="26">
        <v>4</v>
      </c>
      <c r="Q23" s="27">
        <f>IF(AND(ISBLANK(D23),ISBLANK(E23),ISBLANK(N23),ISBLANK(O23)),"",N23+O23)</f>
        <v>191</v>
      </c>
      <c r="R23" s="28" t="s">
        <v>22</v>
      </c>
      <c r="S23" s="29"/>
    </row>
    <row r="24" spans="1:19" ht="12.75" customHeight="1">
      <c r="A24" s="23"/>
      <c r="B24" s="23"/>
      <c r="C24" s="30">
        <v>2</v>
      </c>
      <c r="D24" s="31">
        <v>141</v>
      </c>
      <c r="E24" s="32">
        <v>63</v>
      </c>
      <c r="F24" s="32">
        <v>5</v>
      </c>
      <c r="G24" s="33">
        <f t="shared" si="0"/>
        <v>204</v>
      </c>
      <c r="H24" s="34" t="s">
        <v>22</v>
      </c>
      <c r="I24" s="29"/>
      <c r="K24" s="23"/>
      <c r="L24" s="23"/>
      <c r="M24" s="30">
        <v>2</v>
      </c>
      <c r="N24" s="31">
        <v>155</v>
      </c>
      <c r="O24" s="32">
        <v>71</v>
      </c>
      <c r="P24" s="32">
        <v>1</v>
      </c>
      <c r="Q24" s="33">
        <f t="shared" si="1"/>
        <v>226</v>
      </c>
      <c r="R24" s="34" t="s">
        <v>22</v>
      </c>
      <c r="S24" s="29"/>
    </row>
    <row r="25" spans="1:19" ht="12.75" customHeight="1">
      <c r="A25" s="35" t="s">
        <v>36</v>
      </c>
      <c r="B25" s="35"/>
      <c r="C25" s="30">
        <v>3</v>
      </c>
      <c r="D25" s="31"/>
      <c r="E25" s="32"/>
      <c r="F25" s="32"/>
      <c r="G25" s="33">
        <f t="shared" si="0"/>
      </c>
      <c r="H25" s="34" t="s">
        <v>22</v>
      </c>
      <c r="I25" s="29"/>
      <c r="K25" s="35" t="s">
        <v>37</v>
      </c>
      <c r="L25" s="35"/>
      <c r="M25" s="30">
        <v>3</v>
      </c>
      <c r="N25" s="31"/>
      <c r="O25" s="32"/>
      <c r="P25" s="32"/>
      <c r="Q25" s="33">
        <f t="shared" si="1"/>
      </c>
      <c r="R25" s="34" t="s">
        <v>22</v>
      </c>
      <c r="S25" s="29"/>
    </row>
    <row r="26" spans="1:19" ht="12.75" customHeight="1">
      <c r="A26" s="35"/>
      <c r="B26" s="35"/>
      <c r="C26" s="36">
        <v>4</v>
      </c>
      <c r="D26" s="37"/>
      <c r="E26" s="38"/>
      <c r="F26" s="38"/>
      <c r="G26" s="39">
        <f t="shared" si="0"/>
      </c>
      <c r="H26" s="40" t="s">
        <v>22</v>
      </c>
      <c r="I26" s="41">
        <f>IF(AND(ISNUMBER(G27),ISNUMBER(Q27)),IF(G27&gt;Q27,2,IF(G27=Q27,1,0)),"")</f>
        <v>2</v>
      </c>
      <c r="K26" s="35"/>
      <c r="L26" s="35"/>
      <c r="M26" s="36">
        <v>4</v>
      </c>
      <c r="N26" s="37"/>
      <c r="O26" s="38"/>
      <c r="P26" s="38"/>
      <c r="Q26" s="39">
        <f t="shared" si="1"/>
      </c>
      <c r="R26" s="40" t="s">
        <v>22</v>
      </c>
      <c r="S26" s="41">
        <f>IF(AND(ISNUMBER(G27),ISNUMBER(Q27)),IF(Q27&gt;G27,2,IF(G27=Q27,1,0)),"")</f>
        <v>0</v>
      </c>
    </row>
    <row r="27" spans="1:19" ht="15.75" customHeight="1">
      <c r="A27" s="42">
        <v>12751</v>
      </c>
      <c r="B27" s="42"/>
      <c r="C27" s="43" t="s">
        <v>18</v>
      </c>
      <c r="D27" s="44">
        <f>IF(OR(ISNUMBER(G23),ISNUMBER(G24),ISNUMBER(G25),ISNUMBER(G26)),SUM(D23:D26),"")</f>
        <v>298</v>
      </c>
      <c r="E27" s="45">
        <f>IF(OR(ISNUMBER(G23),ISNUMBER(G24),ISNUMBER(G25),ISNUMBER(G26)),SUM(E23:E26),"")</f>
        <v>123</v>
      </c>
      <c r="F27" s="45">
        <f>IF(OR(ISNUMBER(G23),ISNUMBER(G24),ISNUMBER(G25),ISNUMBER(G26)),SUM(F23:F26),"")</f>
        <v>9</v>
      </c>
      <c r="G27" s="46">
        <f>IF(OR(ISNUMBER(G23),ISNUMBER(G24),ISNUMBER(G25),ISNUMBER(G26)),SUM(G23:G26),"")</f>
        <v>421</v>
      </c>
      <c r="H27" s="40" t="s">
        <v>22</v>
      </c>
      <c r="I27" s="41"/>
      <c r="K27" s="42">
        <v>9872</v>
      </c>
      <c r="L27" s="42"/>
      <c r="M27" s="43" t="s">
        <v>18</v>
      </c>
      <c r="N27" s="44">
        <f>IF(OR(ISNUMBER(Q23),ISNUMBER(Q24),ISNUMBER(Q25),ISNUMBER(Q26)),SUM(N23:N26),"")</f>
        <v>283</v>
      </c>
      <c r="O27" s="45">
        <f>IF(OR(ISNUMBER(Q23),ISNUMBER(Q24),ISNUMBER(Q25),ISNUMBER(Q26)),SUM(O23:O26),"")</f>
        <v>134</v>
      </c>
      <c r="P27" s="45">
        <f>IF(OR(ISNUMBER(Q23),ISNUMBER(Q24),ISNUMBER(Q25),ISNUMBER(Q26)),SUM(P23:P26),"")</f>
        <v>5</v>
      </c>
      <c r="Q27" s="46">
        <f>IF(OR(ISNUMBER(Q23),ISNUMBER(Q24),ISNUMBER(Q25),ISNUMBER(Q26)),SUM(Q23:Q26),"")</f>
        <v>417</v>
      </c>
      <c r="R27" s="40" t="s">
        <v>22</v>
      </c>
      <c r="S27" s="41"/>
    </row>
    <row r="28" spans="1:19" ht="12.75" customHeight="1">
      <c r="A28" s="23" t="s">
        <v>38</v>
      </c>
      <c r="B28" s="23"/>
      <c r="C28" s="24">
        <v>1</v>
      </c>
      <c r="D28" s="25">
        <v>145</v>
      </c>
      <c r="E28" s="26">
        <v>62</v>
      </c>
      <c r="F28" s="26">
        <v>2</v>
      </c>
      <c r="G28" s="27">
        <f>IF(AND(ISBLANK(D28),ISBLANK(E28),ISBLANK(N28),ISBLANK(O28)),"",D28+E28)</f>
        <v>207</v>
      </c>
      <c r="H28" s="28" t="s">
        <v>22</v>
      </c>
      <c r="I28" s="29"/>
      <c r="K28" s="23" t="s">
        <v>39</v>
      </c>
      <c r="L28" s="23"/>
      <c r="M28" s="24">
        <v>1</v>
      </c>
      <c r="N28" s="25">
        <v>138</v>
      </c>
      <c r="O28" s="26">
        <v>62</v>
      </c>
      <c r="P28" s="26">
        <v>4</v>
      </c>
      <c r="Q28" s="27">
        <f>IF(AND(ISBLANK(D28),ISBLANK(E28),ISBLANK(N28),ISBLANK(O28)),"",N28+O28)</f>
        <v>200</v>
      </c>
      <c r="R28" s="28" t="s">
        <v>22</v>
      </c>
      <c r="S28" s="29"/>
    </row>
    <row r="29" spans="1:19" ht="12.75" customHeight="1">
      <c r="A29" s="23"/>
      <c r="B29" s="23"/>
      <c r="C29" s="30">
        <v>2</v>
      </c>
      <c r="D29" s="31">
        <v>141</v>
      </c>
      <c r="E29" s="32">
        <v>71</v>
      </c>
      <c r="F29" s="32">
        <v>2</v>
      </c>
      <c r="G29" s="33">
        <f t="shared" si="0"/>
        <v>212</v>
      </c>
      <c r="H29" s="34" t="s">
        <v>22</v>
      </c>
      <c r="I29" s="29"/>
      <c r="K29" s="23"/>
      <c r="L29" s="23"/>
      <c r="M29" s="30">
        <v>2</v>
      </c>
      <c r="N29" s="31">
        <v>137</v>
      </c>
      <c r="O29" s="32">
        <v>61</v>
      </c>
      <c r="P29" s="32">
        <v>1</v>
      </c>
      <c r="Q29" s="33">
        <f t="shared" si="1"/>
        <v>198</v>
      </c>
      <c r="R29" s="34" t="s">
        <v>22</v>
      </c>
      <c r="S29" s="29"/>
    </row>
    <row r="30" spans="1:19" ht="12.75" customHeight="1">
      <c r="A30" s="35" t="s">
        <v>40</v>
      </c>
      <c r="B30" s="35"/>
      <c r="C30" s="30">
        <v>3</v>
      </c>
      <c r="D30" s="31"/>
      <c r="E30" s="32"/>
      <c r="F30" s="32"/>
      <c r="G30" s="33">
        <f t="shared" si="0"/>
      </c>
      <c r="H30" s="34" t="s">
        <v>22</v>
      </c>
      <c r="I30" s="29"/>
      <c r="K30" s="35" t="s">
        <v>41</v>
      </c>
      <c r="L30" s="35"/>
      <c r="M30" s="30">
        <v>3</v>
      </c>
      <c r="N30" s="31"/>
      <c r="O30" s="32"/>
      <c r="P30" s="32"/>
      <c r="Q30" s="33">
        <f t="shared" si="1"/>
      </c>
      <c r="R30" s="34" t="s">
        <v>22</v>
      </c>
      <c r="S30" s="29"/>
    </row>
    <row r="31" spans="1:19" ht="12.75" customHeight="1">
      <c r="A31" s="35"/>
      <c r="B31" s="35"/>
      <c r="C31" s="36">
        <v>4</v>
      </c>
      <c r="D31" s="37"/>
      <c r="E31" s="38"/>
      <c r="F31" s="38"/>
      <c r="G31" s="39">
        <f t="shared" si="0"/>
      </c>
      <c r="H31" s="40" t="s">
        <v>22</v>
      </c>
      <c r="I31" s="41">
        <f>IF(AND(ISNUMBER(G32),ISNUMBER(Q32)),IF(G32&gt;Q32,2,IF(G32=Q32,1,0)),"")</f>
        <v>2</v>
      </c>
      <c r="K31" s="35"/>
      <c r="L31" s="35"/>
      <c r="M31" s="36">
        <v>4</v>
      </c>
      <c r="N31" s="37"/>
      <c r="O31" s="38"/>
      <c r="P31" s="38"/>
      <c r="Q31" s="39">
        <f t="shared" si="1"/>
      </c>
      <c r="R31" s="40" t="s">
        <v>22</v>
      </c>
      <c r="S31" s="41">
        <f>IF(AND(ISNUMBER(G32),ISNUMBER(Q32)),IF(Q32&gt;G32,2,IF(G32=Q32,1,0)),"")</f>
        <v>0</v>
      </c>
    </row>
    <row r="32" spans="1:19" ht="15.75" customHeight="1">
      <c r="A32" s="42">
        <v>19893</v>
      </c>
      <c r="B32" s="42"/>
      <c r="C32" s="43" t="s">
        <v>18</v>
      </c>
      <c r="D32" s="44">
        <f>IF(OR(ISNUMBER(G28),ISNUMBER(G29),ISNUMBER(G30),ISNUMBER(G31)),SUM(D28:D31),"")</f>
        <v>286</v>
      </c>
      <c r="E32" s="45">
        <f>IF(OR(ISNUMBER(G28),ISNUMBER(G29),ISNUMBER(G30),ISNUMBER(G31)),SUM(E28:E31),"")</f>
        <v>133</v>
      </c>
      <c r="F32" s="45">
        <f>IF(OR(ISNUMBER(G28),ISNUMBER(G29),ISNUMBER(G30),ISNUMBER(G31)),SUM(F28:F31),"")</f>
        <v>4</v>
      </c>
      <c r="G32" s="46">
        <f>IF(OR(ISNUMBER(G28),ISNUMBER(G29),ISNUMBER(G30),ISNUMBER(G31)),SUM(G28:G31),"")</f>
        <v>419</v>
      </c>
      <c r="H32" s="40" t="s">
        <v>22</v>
      </c>
      <c r="I32" s="41"/>
      <c r="K32" s="42">
        <v>20190</v>
      </c>
      <c r="L32" s="42"/>
      <c r="M32" s="43" t="s">
        <v>18</v>
      </c>
      <c r="N32" s="44">
        <f>IF(OR(ISNUMBER(Q28),ISNUMBER(Q29),ISNUMBER(Q30),ISNUMBER(Q31)),SUM(N28:N31),"")</f>
        <v>275</v>
      </c>
      <c r="O32" s="45">
        <f>IF(OR(ISNUMBER(Q28),ISNUMBER(Q29),ISNUMBER(Q30),ISNUMBER(Q31)),SUM(O28:O31),"")</f>
        <v>123</v>
      </c>
      <c r="P32" s="45">
        <f>IF(OR(ISNUMBER(Q28),ISNUMBER(Q29),ISNUMBER(Q30),ISNUMBER(Q31)),SUM(P28:P31),"")</f>
        <v>5</v>
      </c>
      <c r="Q32" s="46">
        <f>IF(OR(ISNUMBER(Q28),ISNUMBER(Q29),ISNUMBER(Q30),ISNUMBER(Q31)),SUM(Q28:Q31),"")</f>
        <v>398</v>
      </c>
      <c r="R32" s="40" t="s">
        <v>22</v>
      </c>
      <c r="S32" s="41"/>
    </row>
    <row r="33" spans="1:19" ht="12.75" customHeight="1">
      <c r="A33" s="23" t="s">
        <v>42</v>
      </c>
      <c r="B33" s="23"/>
      <c r="C33" s="24">
        <v>1</v>
      </c>
      <c r="D33" s="25">
        <v>122</v>
      </c>
      <c r="E33" s="26">
        <v>71</v>
      </c>
      <c r="F33" s="26">
        <v>2</v>
      </c>
      <c r="G33" s="27">
        <f>IF(AND(ISBLANK(D33),ISBLANK(E33),ISBLANK(N33),ISBLANK(O33)),"",D33+E33)</f>
        <v>193</v>
      </c>
      <c r="H33" s="28" t="s">
        <v>22</v>
      </c>
      <c r="I33" s="29"/>
      <c r="K33" s="23" t="s">
        <v>43</v>
      </c>
      <c r="L33" s="23"/>
      <c r="M33" s="24">
        <v>1</v>
      </c>
      <c r="N33" s="25">
        <v>150</v>
      </c>
      <c r="O33" s="26">
        <v>54</v>
      </c>
      <c r="P33" s="26">
        <v>2</v>
      </c>
      <c r="Q33" s="27">
        <f>IF(AND(ISBLANK(D33),ISBLANK(E33),ISBLANK(N33),ISBLANK(O33)),"",N33+O33)</f>
        <v>204</v>
      </c>
      <c r="R33" s="28" t="s">
        <v>22</v>
      </c>
      <c r="S33" s="29"/>
    </row>
    <row r="34" spans="1:19" ht="12.75" customHeight="1">
      <c r="A34" s="23"/>
      <c r="B34" s="23"/>
      <c r="C34" s="30">
        <v>2</v>
      </c>
      <c r="D34" s="31">
        <v>164</v>
      </c>
      <c r="E34" s="32">
        <v>71</v>
      </c>
      <c r="F34" s="32">
        <v>0</v>
      </c>
      <c r="G34" s="33">
        <f t="shared" si="0"/>
        <v>235</v>
      </c>
      <c r="H34" s="34" t="s">
        <v>22</v>
      </c>
      <c r="I34" s="29"/>
      <c r="K34" s="23"/>
      <c r="L34" s="23"/>
      <c r="M34" s="30">
        <v>2</v>
      </c>
      <c r="N34" s="31">
        <v>142</v>
      </c>
      <c r="O34" s="32">
        <v>51</v>
      </c>
      <c r="P34" s="32">
        <v>4</v>
      </c>
      <c r="Q34" s="33">
        <f t="shared" si="1"/>
        <v>193</v>
      </c>
      <c r="R34" s="34" t="s">
        <v>22</v>
      </c>
      <c r="S34" s="29"/>
    </row>
    <row r="35" spans="1:19" ht="12.75" customHeight="1">
      <c r="A35" s="35" t="s">
        <v>44</v>
      </c>
      <c r="B35" s="35"/>
      <c r="C35" s="30">
        <v>3</v>
      </c>
      <c r="D35" s="31"/>
      <c r="E35" s="32"/>
      <c r="F35" s="32"/>
      <c r="G35" s="33">
        <f t="shared" si="0"/>
      </c>
      <c r="H35" s="34" t="s">
        <v>22</v>
      </c>
      <c r="I35" s="29"/>
      <c r="K35" s="35" t="s">
        <v>45</v>
      </c>
      <c r="L35" s="35"/>
      <c r="M35" s="30">
        <v>3</v>
      </c>
      <c r="N35" s="31"/>
      <c r="O35" s="32"/>
      <c r="P35" s="32"/>
      <c r="Q35" s="33">
        <f t="shared" si="1"/>
      </c>
      <c r="R35" s="34" t="s">
        <v>22</v>
      </c>
      <c r="S35" s="29"/>
    </row>
    <row r="36" spans="1:19" ht="12.75" customHeight="1">
      <c r="A36" s="35"/>
      <c r="B36" s="35"/>
      <c r="C36" s="36">
        <v>4</v>
      </c>
      <c r="D36" s="37"/>
      <c r="E36" s="38"/>
      <c r="F36" s="38"/>
      <c r="G36" s="39">
        <f t="shared" si="0"/>
      </c>
      <c r="H36" s="40" t="s">
        <v>22</v>
      </c>
      <c r="I36" s="41">
        <f>IF(AND(ISNUMBER(G37),ISNUMBER(Q37)),IF(G37&gt;Q37,2,IF(G37=Q37,1,0)),"")</f>
        <v>2</v>
      </c>
      <c r="K36" s="35"/>
      <c r="L36" s="35"/>
      <c r="M36" s="36">
        <v>4</v>
      </c>
      <c r="N36" s="37"/>
      <c r="O36" s="38"/>
      <c r="P36" s="38"/>
      <c r="Q36" s="39">
        <f t="shared" si="1"/>
      </c>
      <c r="R36" s="40" t="s">
        <v>22</v>
      </c>
      <c r="S36" s="41">
        <f>IF(AND(ISNUMBER(G37),ISNUMBER(Q37)),IF(Q37&gt;G37,2,IF(G37=Q37,1,0)),"")</f>
        <v>0</v>
      </c>
    </row>
    <row r="37" spans="1:19" ht="15.75" customHeight="1">
      <c r="A37" s="42">
        <v>16539</v>
      </c>
      <c r="B37" s="42"/>
      <c r="C37" s="43" t="s">
        <v>18</v>
      </c>
      <c r="D37" s="44">
        <f>IF(OR(ISNUMBER(G33),ISNUMBER(G34),ISNUMBER(G35),ISNUMBER(G36)),SUM(D33:D36),"")</f>
        <v>286</v>
      </c>
      <c r="E37" s="45">
        <f>IF(OR(ISNUMBER(G33),ISNUMBER(G34),ISNUMBER(G35),ISNUMBER(G36)),SUM(E33:E36),"")</f>
        <v>142</v>
      </c>
      <c r="F37" s="45">
        <f>IF(OR(ISNUMBER(G33),ISNUMBER(G34),ISNUMBER(G35),ISNUMBER(G36)),SUM(F33:F36),"")</f>
        <v>2</v>
      </c>
      <c r="G37" s="46">
        <f>IF(OR(ISNUMBER(G33),ISNUMBER(G34),ISNUMBER(G35),ISNUMBER(G36)),SUM(G33:G36),"")</f>
        <v>428</v>
      </c>
      <c r="H37" s="47" t="s">
        <v>22</v>
      </c>
      <c r="I37" s="41"/>
      <c r="K37" s="42">
        <v>20883</v>
      </c>
      <c r="L37" s="42"/>
      <c r="M37" s="43" t="s">
        <v>18</v>
      </c>
      <c r="N37" s="44">
        <f>IF(OR(ISNUMBER(Q33),ISNUMBER(Q34),ISNUMBER(Q35),ISNUMBER(Q36)),SUM(N33:N36),"")</f>
        <v>292</v>
      </c>
      <c r="O37" s="45">
        <f>IF(OR(ISNUMBER(Q33),ISNUMBER(Q34),ISNUMBER(Q35),ISNUMBER(Q36)),SUM(O33:O36),"")</f>
        <v>105</v>
      </c>
      <c r="P37" s="45">
        <f>IF(OR(ISNUMBER(Q33),ISNUMBER(Q34),ISNUMBER(Q35),ISNUMBER(Q36)),SUM(P33:P36),"")</f>
        <v>6</v>
      </c>
      <c r="Q37" s="46">
        <f>IF(OR(ISNUMBER(Q33),ISNUMBER(Q34),ISNUMBER(Q35),ISNUMBER(Q36)),SUM(Q33:Q36),"")</f>
        <v>397</v>
      </c>
      <c r="R37" s="47" t="s">
        <v>22</v>
      </c>
      <c r="S37" s="41"/>
    </row>
    <row r="38" ht="4.5" customHeight="1"/>
    <row r="39" spans="1:19" ht="19.5" customHeight="1">
      <c r="A39" s="48"/>
      <c r="B39" s="49"/>
      <c r="C39" s="50" t="s">
        <v>46</v>
      </c>
      <c r="D39" s="51">
        <f>IF(OR(ISNUMBER(G12),ISNUMBER(G17),ISNUMBER(G22),ISNUMBER(G27),ISNUMBER(G32),ISNUMBER(G37)),SUM(D12,D17,D22,D27,D32,D37),"")</f>
        <v>1734</v>
      </c>
      <c r="E39" s="52">
        <f>IF(OR(ISNUMBER(G12),ISNUMBER(G17),ISNUMBER(G22),ISNUMBER(G27),ISNUMBER(G32),ISNUMBER(G37)),SUM(E12,E17,E22,E27,E32,E37),"")</f>
        <v>780</v>
      </c>
      <c r="F39" s="52">
        <f>IF(OR(ISNUMBER(G12),ISNUMBER(G17),ISNUMBER(G22),ISNUMBER(G27),ISNUMBER(G32),ISNUMBER(G37)),SUM(F12,F17,F22,F27,F32,F37),"")</f>
        <v>32</v>
      </c>
      <c r="G39" s="53">
        <f>IF(OR(ISNUMBER(G12),ISNUMBER(G17),ISNUMBER(G22),ISNUMBER(G27),ISNUMBER(G32),ISNUMBER(G37)),SUM(G12,G17,G22,G27,G32,G37),"")</f>
        <v>2514</v>
      </c>
      <c r="H39" s="54" t="s">
        <v>22</v>
      </c>
      <c r="I39" s="41">
        <f>IF(AND(ISNUMBER(G39)),IF(G39&gt;Q39,IF(SUM(I11,I16,I21,I26,I31,I36,S11,S16,S21,S26,S31,S36)&gt;=10,4,2),IF(G39=Q39,IF(SUM(I11,I16,I21,I26,I31,I36,S11,S16,S21,S26,S31,S36)&gt;=10,2,1),0)),"")</f>
        <v>4</v>
      </c>
      <c r="K39" s="48"/>
      <c r="L39" s="49"/>
      <c r="M39" s="50" t="s">
        <v>46</v>
      </c>
      <c r="N39" s="51">
        <f>IF(OR(ISNUMBER(Q12),ISNUMBER(Q17),ISNUMBER(Q22),ISNUMBER(Q27),ISNUMBER(Q32),ISNUMBER(Q37)),SUM(N12,N17,N22,N27,N32,N37),"")</f>
        <v>1718</v>
      </c>
      <c r="O39" s="52">
        <f>IF(OR(ISNUMBER(Q12),ISNUMBER(Q17),ISNUMBER(Q22),ISNUMBER(Q27),ISNUMBER(Q32),ISNUMBER(Q37)),SUM(O12,O17,O22,O27,O32,O37),"")</f>
        <v>751</v>
      </c>
      <c r="P39" s="52">
        <f>IF(OR(ISNUMBER(Q12),ISNUMBER(Q17),ISNUMBER(Q22),ISNUMBER(Q27),ISNUMBER(Q32),ISNUMBER(Q37)),SUM(P12,P17,P22,P27,P32,P37),"")</f>
        <v>28</v>
      </c>
      <c r="Q39" s="53">
        <f>IF(OR(ISNUMBER(Q12),ISNUMBER(Q17),ISNUMBER(Q22),ISNUMBER(Q27),ISNUMBER(Q32),ISNUMBER(Q37)),SUM(Q12,Q17,Q22,Q27,Q32,Q37),"")</f>
        <v>2469</v>
      </c>
      <c r="R39" s="54" t="s">
        <v>22</v>
      </c>
      <c r="S39" s="41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55"/>
      <c r="B41" s="56" t="s">
        <v>47</v>
      </c>
      <c r="C41" s="57" t="s">
        <v>48</v>
      </c>
      <c r="D41" s="57"/>
      <c r="E41" s="57"/>
      <c r="G41" s="58" t="s">
        <v>49</v>
      </c>
      <c r="H41" s="58"/>
      <c r="I41" s="59">
        <f>IF(ISNUMBER(I39),SUM(I11,I16,I21,I26,I31,I36,I39),"")</f>
        <v>12</v>
      </c>
      <c r="K41" s="55"/>
      <c r="L41" s="56" t="s">
        <v>47</v>
      </c>
      <c r="M41" s="57" t="s">
        <v>50</v>
      </c>
      <c r="N41" s="57"/>
      <c r="O41" s="57"/>
      <c r="Q41" s="58" t="s">
        <v>49</v>
      </c>
      <c r="R41" s="58"/>
      <c r="S41" s="59">
        <f>IF(ISNUMBER(S39),SUM(S11,S16,S21,S26,S31,S36,S39),"")</f>
        <v>4</v>
      </c>
    </row>
    <row r="42" spans="1:19" ht="18" customHeight="1">
      <c r="A42" s="55"/>
      <c r="B42" s="56" t="s">
        <v>51</v>
      </c>
      <c r="C42" s="60"/>
      <c r="D42" s="60"/>
      <c r="E42" s="60"/>
      <c r="G42" s="61"/>
      <c r="H42" s="61"/>
      <c r="I42" s="61"/>
      <c r="K42" s="55"/>
      <c r="L42" s="56" t="s">
        <v>51</v>
      </c>
      <c r="M42" s="60"/>
      <c r="N42" s="60"/>
      <c r="O42" s="60"/>
      <c r="Q42" s="62"/>
      <c r="R42" s="62"/>
      <c r="S42" s="62"/>
    </row>
    <row r="43" spans="1:19" ht="19.5" customHeight="1">
      <c r="A43" s="56" t="s">
        <v>52</v>
      </c>
      <c r="B43" s="56" t="s">
        <v>53</v>
      </c>
      <c r="C43" s="63" t="s">
        <v>54</v>
      </c>
      <c r="D43" s="63"/>
      <c r="E43" s="63"/>
      <c r="F43" s="63"/>
      <c r="G43" s="63"/>
      <c r="H43" s="63"/>
      <c r="I43" s="56"/>
      <c r="J43" s="56"/>
      <c r="K43" s="56" t="s">
        <v>55</v>
      </c>
      <c r="L43" s="63" t="s">
        <v>56</v>
      </c>
      <c r="M43" s="63"/>
      <c r="O43" s="56" t="s">
        <v>51</v>
      </c>
      <c r="P43" s="63"/>
      <c r="Q43" s="63"/>
      <c r="R43" s="63"/>
      <c r="S43" s="63"/>
    </row>
    <row r="44" ht="9.75" customHeight="1"/>
    <row r="45" ht="30" customHeight="1">
      <c r="A45" s="64" t="s">
        <v>57</v>
      </c>
    </row>
    <row r="46" spans="2:11" ht="19.5" customHeight="1">
      <c r="B46" s="65" t="s">
        <v>58</v>
      </c>
      <c r="C46" s="66">
        <v>0.375</v>
      </c>
      <c r="D46" s="66"/>
      <c r="I46" s="65" t="s">
        <v>59</v>
      </c>
      <c r="J46" s="67">
        <v>20</v>
      </c>
      <c r="K46" s="67"/>
    </row>
    <row r="47" spans="2:19" ht="19.5" customHeight="1">
      <c r="B47" s="65" t="s">
        <v>60</v>
      </c>
      <c r="C47" s="66">
        <v>0.5833333333333334</v>
      </c>
      <c r="D47" s="66"/>
      <c r="I47" s="65" t="s">
        <v>61</v>
      </c>
      <c r="J47" s="68">
        <v>8</v>
      </c>
      <c r="K47" s="68"/>
      <c r="P47" s="65" t="s">
        <v>62</v>
      </c>
      <c r="Q47" s="69">
        <v>42978</v>
      </c>
      <c r="R47" s="69"/>
      <c r="S47" s="69"/>
    </row>
    <row r="48" ht="9.75" customHeight="1"/>
    <row r="49" spans="1:19" ht="15" customHeight="1">
      <c r="A49" s="70" t="s">
        <v>63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</row>
    <row r="50" spans="1:19" ht="81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ht="4.5" customHeight="1"/>
    <row r="52" spans="1:19" ht="15" customHeight="1">
      <c r="A52" s="70" t="s">
        <v>64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</row>
    <row r="53" spans="1:19" ht="6" customHeight="1">
      <c r="A53" s="72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4"/>
    </row>
    <row r="54" spans="1:19" ht="21" customHeight="1">
      <c r="A54" s="75" t="s">
        <v>6</v>
      </c>
      <c r="B54" s="73"/>
      <c r="C54" s="73"/>
      <c r="D54" s="73"/>
      <c r="E54" s="73"/>
      <c r="F54" s="73"/>
      <c r="G54" s="73"/>
      <c r="H54" s="73"/>
      <c r="I54" s="73"/>
      <c r="J54" s="73"/>
      <c r="K54" s="76" t="s">
        <v>8</v>
      </c>
      <c r="L54" s="73"/>
      <c r="M54" s="73"/>
      <c r="N54" s="73"/>
      <c r="O54" s="73"/>
      <c r="P54" s="73"/>
      <c r="Q54" s="73"/>
      <c r="R54" s="73"/>
      <c r="S54" s="74"/>
    </row>
    <row r="55" spans="1:19" ht="21" customHeight="1">
      <c r="A55" s="77"/>
      <c r="B55" s="78" t="s">
        <v>65</v>
      </c>
      <c r="C55" s="79"/>
      <c r="D55" s="80"/>
      <c r="E55" s="78" t="s">
        <v>66</v>
      </c>
      <c r="F55" s="79"/>
      <c r="G55" s="79"/>
      <c r="H55" s="79"/>
      <c r="I55" s="80"/>
      <c r="J55" s="73"/>
      <c r="K55" s="81"/>
      <c r="L55" s="78" t="s">
        <v>65</v>
      </c>
      <c r="M55" s="79"/>
      <c r="N55" s="80"/>
      <c r="O55" s="78" t="s">
        <v>66</v>
      </c>
      <c r="P55" s="79"/>
      <c r="Q55" s="79"/>
      <c r="R55" s="79"/>
      <c r="S55" s="82"/>
    </row>
    <row r="56" spans="1:19" ht="21" customHeight="1">
      <c r="A56" s="83" t="s">
        <v>67</v>
      </c>
      <c r="B56" s="84" t="s">
        <v>68</v>
      </c>
      <c r="C56" s="85"/>
      <c r="D56" s="86" t="s">
        <v>69</v>
      </c>
      <c r="E56" s="84" t="s">
        <v>68</v>
      </c>
      <c r="F56" s="87"/>
      <c r="G56" s="87"/>
      <c r="H56" s="88"/>
      <c r="I56" s="86" t="s">
        <v>69</v>
      </c>
      <c r="J56" s="73"/>
      <c r="K56" s="89" t="s">
        <v>67</v>
      </c>
      <c r="L56" s="84" t="s">
        <v>68</v>
      </c>
      <c r="M56" s="85"/>
      <c r="N56" s="86" t="s">
        <v>69</v>
      </c>
      <c r="O56" s="84" t="s">
        <v>68</v>
      </c>
      <c r="P56" s="87"/>
      <c r="Q56" s="87"/>
      <c r="R56" s="88"/>
      <c r="S56" s="90" t="s">
        <v>69</v>
      </c>
    </row>
    <row r="57" spans="1:19" ht="21" customHeight="1">
      <c r="A57" s="91"/>
      <c r="B57" s="92"/>
      <c r="C57" s="92"/>
      <c r="D57" s="93"/>
      <c r="E57" s="92"/>
      <c r="F57" s="92"/>
      <c r="G57" s="92"/>
      <c r="H57" s="92"/>
      <c r="I57" s="93"/>
      <c r="J57" s="73"/>
      <c r="K57" s="94"/>
      <c r="L57" s="92"/>
      <c r="M57" s="92"/>
      <c r="N57" s="93"/>
      <c r="O57" s="92"/>
      <c r="P57" s="92"/>
      <c r="Q57" s="92"/>
      <c r="R57" s="92"/>
      <c r="S57" s="95"/>
    </row>
    <row r="58" spans="1:19" ht="21" customHeight="1">
      <c r="A58" s="91"/>
      <c r="B58" s="92"/>
      <c r="C58" s="92"/>
      <c r="D58" s="93"/>
      <c r="E58" s="92"/>
      <c r="F58" s="92"/>
      <c r="G58" s="92"/>
      <c r="H58" s="92"/>
      <c r="I58" s="93"/>
      <c r="J58" s="73"/>
      <c r="K58" s="94"/>
      <c r="L58" s="92"/>
      <c r="M58" s="92"/>
      <c r="N58" s="93"/>
      <c r="O58" s="92"/>
      <c r="P58" s="92"/>
      <c r="Q58" s="92"/>
      <c r="R58" s="92"/>
      <c r="S58" s="95"/>
    </row>
    <row r="59" spans="1:19" ht="12" customHeight="1">
      <c r="A59" s="96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8"/>
    </row>
    <row r="60" ht="4.5" customHeight="1"/>
    <row r="61" spans="1:19" ht="15" customHeight="1">
      <c r="A61" s="70" t="s">
        <v>70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</row>
    <row r="62" spans="1:19" ht="81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</row>
    <row r="63" ht="4.5" customHeight="1"/>
    <row r="64" spans="1:19" ht="15" customHeight="1">
      <c r="A64" s="70" t="s">
        <v>71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</row>
    <row r="65" spans="1:19" ht="81" customHeight="1">
      <c r="A65" s="71" t="s">
        <v>72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</row>
    <row r="66" spans="1:8" ht="30" customHeight="1">
      <c r="A66" s="99"/>
      <c r="B66" s="100" t="s">
        <v>73</v>
      </c>
      <c r="C66" s="101" t="s">
        <v>74</v>
      </c>
      <c r="D66" s="101"/>
      <c r="E66" s="101"/>
      <c r="F66" s="101"/>
      <c r="G66" s="101"/>
      <c r="H66" s="101"/>
    </row>
  </sheetData>
  <sheetProtection sheet="1" objects="1" scenarios="1"/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8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miloš černohorský</cp:lastModifiedBy>
  <dcterms:modified xsi:type="dcterms:W3CDTF">2014-03-22T12:48:14Z</dcterms:modified>
  <cp:category/>
  <cp:version/>
  <cp:contentType/>
  <cp:contentStatus/>
  <cp:revision>6</cp:revision>
</cp:coreProperties>
</file>