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<sst xmlns="http://schemas.openxmlformats.org/spreadsheetml/2006/main" count="176" uniqueCount="71">
  <si>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</si>
  <si>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</si>
  <si>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</si>
  <si>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</si>
  <si>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</si>
  <si>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</si>
  <si>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</si>
  <si>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</si>
  <si>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</si>
  <si>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</si>
  <si>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</si>
  <si>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</si>
  <si>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</si>
  <si>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</si>
  <si>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</si>
  <si>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</si>
  <si>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</si>
  <si>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</si>
  <si>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</si>
  <si>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</si>
  <si>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</si>
  <si>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</si>
  <si>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</si>
  <si>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</si>
  <si>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</si>
  <si>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</si>
  <si>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</si>
  <si>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</si>
  <si>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</si>
  <si>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</si>
  <si>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</si>
  <si>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</si>
  <si>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</si>
  <si>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</si>
  <si>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</si>
  <si>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</si>
  <si>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</si>
  <si>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</si>
  <si>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</si>
  <si>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</si>
  <si>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</si>
  <si>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</si>
  <si>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O</t>
  </si>
  <si>
    <t>vedoucí družstev</t>
  </si>
  <si>
    <t>ŠKODA VS PLZEŇ</t>
  </si>
  <si>
    <t>SK Škoda VS Plzeň C</t>
  </si>
  <si>
    <t>TJ Sokol Újezd A</t>
  </si>
  <si>
    <t>Martínek Jaroslav</t>
  </si>
  <si>
    <t>Kotlín</t>
  </si>
  <si>
    <t>Josef</t>
  </si>
  <si>
    <t>Vaník</t>
  </si>
  <si>
    <t>Jan</t>
  </si>
  <si>
    <t>Jaroš</t>
  </si>
  <si>
    <t>Lukáš</t>
  </si>
  <si>
    <t>Šlajer</t>
  </si>
  <si>
    <t>František</t>
  </si>
  <si>
    <t>Říhánek</t>
  </si>
  <si>
    <t>Václav</t>
  </si>
  <si>
    <t>Milan</t>
  </si>
  <si>
    <t>Petr</t>
  </si>
  <si>
    <t xml:space="preserve">Pivovarník </t>
  </si>
  <si>
    <t>Miroslav st.</t>
  </si>
  <si>
    <t>Jankovský</t>
  </si>
  <si>
    <t>Oldřich</t>
  </si>
  <si>
    <t>Praštil</t>
  </si>
  <si>
    <t>Pivoňka</t>
  </si>
  <si>
    <t>Roman</t>
  </si>
  <si>
    <t>Pivoňka Roman</t>
  </si>
  <si>
    <t>v.r</t>
  </si>
  <si>
    <t>Šabek</t>
  </si>
  <si>
    <t>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</si>
</sst>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Q34" sqref="Q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44</v>
      </c>
      <c r="M1" s="107"/>
      <c r="N1" s="107"/>
      <c r="O1" s="108" t="s">
        <v>2</v>
      </c>
      <c r="P1" s="108"/>
      <c r="Q1" s="103">
        <v>40082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143</v>
      </c>
      <c r="E8" s="2">
        <v>54</v>
      </c>
      <c r="F8" s="2">
        <v>5</v>
      </c>
      <c r="G8" s="17">
        <f>IF(AND(ISBLANK(D8),ISBLANK(E8),ISBLANK(N8),ISBLANK(O8)),"",D8+E8)</f>
        <v>197</v>
      </c>
      <c r="H8" s="40" t="s">
        <v>23</v>
      </c>
      <c r="I8" s="18"/>
      <c r="K8" s="82" t="s">
        <v>69</v>
      </c>
      <c r="L8" s="83"/>
      <c r="M8" s="16">
        <v>1</v>
      </c>
      <c r="N8" s="1">
        <v>140</v>
      </c>
      <c r="O8" s="2">
        <v>72</v>
      </c>
      <c r="P8" s="2">
        <v>7</v>
      </c>
      <c r="Q8" s="17">
        <f>IF(AND(ISBLANK(D8),ISBLANK(E8),ISBLANK(N8),ISBLANK(O8)),"",N8+O8)</f>
        <v>212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147</v>
      </c>
      <c r="E9" s="4">
        <v>54</v>
      </c>
      <c r="F9" s="4">
        <v>4</v>
      </c>
      <c r="G9" s="20">
        <f>IF(AND(ISBLANK(D9),ISBLANK(E9),ISBLANK(N9),ISBLANK(O9)),"",D9+E9)</f>
        <v>201</v>
      </c>
      <c r="H9" s="41" t="s">
        <v>23</v>
      </c>
      <c r="I9" s="18"/>
      <c r="K9" s="84"/>
      <c r="L9" s="85"/>
      <c r="M9" s="19">
        <v>2</v>
      </c>
      <c r="N9" s="3">
        <v>150</v>
      </c>
      <c r="O9" s="4">
        <v>71</v>
      </c>
      <c r="P9" s="4">
        <v>3</v>
      </c>
      <c r="Q9" s="20">
        <f>IF(AND(ISBLANK(D9),ISBLANK(E9),ISBLANK(N9),ISBLANK(O9)),"",N9+O9)</f>
        <v>221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1975</v>
      </c>
      <c r="B12" s="87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108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398</v>
      </c>
      <c r="H12" s="42" t="s">
        <v>23</v>
      </c>
      <c r="I12" s="81"/>
      <c r="K12" s="86">
        <v>15556</v>
      </c>
      <c r="L12" s="87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143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433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150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82" t="s">
        <v>60</v>
      </c>
      <c r="L13" s="83"/>
      <c r="M13" s="16">
        <v>1</v>
      </c>
      <c r="N13" s="1">
        <v>144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152</v>
      </c>
      <c r="E14" s="4">
        <v>72</v>
      </c>
      <c r="F14" s="4">
        <v>0</v>
      </c>
      <c r="G14" s="20">
        <f t="shared" si="0"/>
        <v>224</v>
      </c>
      <c r="H14" s="41" t="s">
        <v>23</v>
      </c>
      <c r="I14" s="18"/>
      <c r="K14" s="84"/>
      <c r="L14" s="85"/>
      <c r="M14" s="19">
        <v>2</v>
      </c>
      <c r="N14" s="3">
        <v>156</v>
      </c>
      <c r="O14" s="4">
        <v>67</v>
      </c>
      <c r="P14" s="4">
        <v>5</v>
      </c>
      <c r="Q14" s="20">
        <f t="shared" si="1"/>
        <v>223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1995</v>
      </c>
      <c r="B17" s="87"/>
      <c r="C17" s="25" t="s">
        <v>13</v>
      </c>
      <c r="D17" s="26">
        <f>IF(OR(ISNUMBER(G13),ISNUMBER(G14),ISNUMBER(G15),ISNUMBER(G16)),SUM(D13:D16),"")</f>
        <v>302</v>
      </c>
      <c r="E17" s="27">
        <f>IF(OR(ISNUMBER(G13),ISNUMBER(G14),ISNUMBER(G15),ISNUMBER(G16)),SUM(E13:E16),"")</f>
        <v>144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446</v>
      </c>
      <c r="H17" s="42" t="s">
        <v>23</v>
      </c>
      <c r="I17" s="81"/>
      <c r="K17" s="86">
        <v>9291</v>
      </c>
      <c r="L17" s="87"/>
      <c r="M17" s="25" t="s">
        <v>13</v>
      </c>
      <c r="N17" s="26">
        <f>IF(OR(ISNUMBER(Q13),ISNUMBER(Q14),ISNUMBER(Q15),ISNUMBER(Q16)),SUM(N13:N16),"")</f>
        <v>300</v>
      </c>
      <c r="O17" s="27">
        <f>IF(OR(ISNUMBER(Q13),ISNUMBER(Q14),ISNUMBER(Q15),ISNUMBER(Q16)),SUM(O13:O16),"")</f>
        <v>129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429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130</v>
      </c>
      <c r="E18" s="2">
        <v>63</v>
      </c>
      <c r="F18" s="2">
        <v>2</v>
      </c>
      <c r="G18" s="17">
        <f>IF(AND(ISBLANK(D18),ISBLANK(E18),ISBLANK(N18),ISBLANK(O18)),"",D18+E18)</f>
        <v>193</v>
      </c>
      <c r="H18" s="40" t="s">
        <v>23</v>
      </c>
      <c r="I18" s="18"/>
      <c r="K18" s="82" t="s">
        <v>60</v>
      </c>
      <c r="L18" s="83"/>
      <c r="M18" s="16">
        <v>1</v>
      </c>
      <c r="N18" s="1">
        <v>143</v>
      </c>
      <c r="O18" s="2">
        <v>65</v>
      </c>
      <c r="P18" s="2">
        <v>3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132</v>
      </c>
      <c r="E19" s="4">
        <v>62</v>
      </c>
      <c r="F19" s="4">
        <v>4</v>
      </c>
      <c r="G19" s="20">
        <f t="shared" si="0"/>
        <v>194</v>
      </c>
      <c r="H19" s="41" t="s">
        <v>23</v>
      </c>
      <c r="I19" s="18"/>
      <c r="K19" s="84"/>
      <c r="L19" s="85"/>
      <c r="M19" s="19">
        <v>2</v>
      </c>
      <c r="N19" s="3">
        <v>161</v>
      </c>
      <c r="O19" s="4">
        <v>63</v>
      </c>
      <c r="P19" s="4">
        <v>4</v>
      </c>
      <c r="Q19" s="20">
        <f t="shared" si="1"/>
        <v>224</v>
      </c>
      <c r="R19" s="41" t="s">
        <v>23</v>
      </c>
      <c r="S19" s="18"/>
    </row>
    <row r="20" spans="1:19" ht="12.75" customHeight="1" thickBot="1">
      <c r="A20" s="76" t="s">
        <v>53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70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13675</v>
      </c>
      <c r="B22" s="87"/>
      <c r="C22" s="25" t="s">
        <v>13</v>
      </c>
      <c r="D22" s="26">
        <f>IF(OR(ISNUMBER(G18),ISNUMBER(G19),ISNUMBER(G20),ISNUMBER(G21)),SUM(D18:D21),"")</f>
        <v>262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387</v>
      </c>
      <c r="H22" s="42" t="s">
        <v>23</v>
      </c>
      <c r="I22" s="81"/>
      <c r="K22" s="86">
        <v>12943</v>
      </c>
      <c r="L22" s="87"/>
      <c r="M22" s="25" t="s">
        <v>13</v>
      </c>
      <c r="N22" s="26">
        <f>IF(OR(ISNUMBER(Q18),ISNUMBER(Q19),ISNUMBER(Q20),ISNUMBER(Q21)),SUM(N18:N21),"")</f>
        <v>304</v>
      </c>
      <c r="O22" s="27">
        <f>IF(OR(ISNUMBER(Q18),ISNUMBER(Q19),ISNUMBER(Q20),ISNUMBER(Q21)),SUM(O18:O21),"")</f>
        <v>128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432</v>
      </c>
      <c r="R22" s="42" t="s">
        <v>23</v>
      </c>
      <c r="S22" s="81"/>
    </row>
    <row r="23" spans="1:19" ht="12.75" customHeight="1">
      <c r="A23" s="82" t="s">
        <v>54</v>
      </c>
      <c r="B23" s="83"/>
      <c r="C23" s="16">
        <v>1</v>
      </c>
      <c r="D23" s="1">
        <v>151</v>
      </c>
      <c r="E23" s="2">
        <v>71</v>
      </c>
      <c r="F23" s="2">
        <v>1</v>
      </c>
      <c r="G23" s="17">
        <f>IF(AND(ISBLANK(D23),ISBLANK(E23),ISBLANK(N23),ISBLANK(O23)),"",D23+E23)</f>
        <v>222</v>
      </c>
      <c r="H23" s="40" t="s">
        <v>23</v>
      </c>
      <c r="I23" s="18"/>
      <c r="K23" s="82" t="s">
        <v>62</v>
      </c>
      <c r="L23" s="83"/>
      <c r="M23" s="16">
        <v>1</v>
      </c>
      <c r="N23" s="1">
        <v>154</v>
      </c>
      <c r="O23" s="2">
        <v>62</v>
      </c>
      <c r="P23" s="2">
        <v>4</v>
      </c>
      <c r="Q23" s="17">
        <f>IF(AND(ISBLANK(D23),ISBLANK(E23),ISBLANK(N23),ISBLANK(O23)),"",N23+O23)</f>
        <v>216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153</v>
      </c>
      <c r="E24" s="4">
        <v>61</v>
      </c>
      <c r="F24" s="4">
        <v>3</v>
      </c>
      <c r="G24" s="20">
        <f t="shared" si="0"/>
        <v>214</v>
      </c>
      <c r="H24" s="41" t="s">
        <v>23</v>
      </c>
      <c r="I24" s="18"/>
      <c r="K24" s="84"/>
      <c r="L24" s="85"/>
      <c r="M24" s="19">
        <v>2</v>
      </c>
      <c r="N24" s="3">
        <v>145</v>
      </c>
      <c r="O24" s="4">
        <v>63</v>
      </c>
      <c r="P24" s="4">
        <v>4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76" t="s">
        <v>55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1994</v>
      </c>
      <c r="B27" s="87"/>
      <c r="C27" s="25" t="s">
        <v>13</v>
      </c>
      <c r="D27" s="26">
        <f>IF(OR(ISNUMBER(G23),ISNUMBER(G24),ISNUMBER(G25),ISNUMBER(G26)),SUM(D23:D26),"")</f>
        <v>304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436</v>
      </c>
      <c r="H27" s="42" t="s">
        <v>23</v>
      </c>
      <c r="I27" s="81"/>
      <c r="K27" s="86">
        <v>3789</v>
      </c>
      <c r="L27" s="87"/>
      <c r="M27" s="25" t="s">
        <v>13</v>
      </c>
      <c r="N27" s="26">
        <f>IF(OR(ISNUMBER(Q23),ISNUMBER(Q24),ISNUMBER(Q25),ISNUMBER(Q26)),SUM(N23:N26),"")</f>
        <v>299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424</v>
      </c>
      <c r="R27" s="42" t="s">
        <v>23</v>
      </c>
      <c r="S27" s="81"/>
    </row>
    <row r="28" spans="1:19" ht="12.75" customHeight="1">
      <c r="A28" s="82" t="s">
        <v>56</v>
      </c>
      <c r="B28" s="83"/>
      <c r="C28" s="16">
        <v>1</v>
      </c>
      <c r="D28" s="1">
        <v>142</v>
      </c>
      <c r="E28" s="2">
        <v>54</v>
      </c>
      <c r="F28" s="2">
        <v>5</v>
      </c>
      <c r="G28" s="17">
        <f>IF(AND(ISBLANK(D28),ISBLANK(E28),ISBLANK(N28),ISBLANK(O28)),"",D28+E28)</f>
        <v>196</v>
      </c>
      <c r="H28" s="40" t="s">
        <v>23</v>
      </c>
      <c r="I28" s="18"/>
      <c r="K28" s="82" t="s">
        <v>64</v>
      </c>
      <c r="L28" s="83"/>
      <c r="M28" s="16">
        <v>1</v>
      </c>
      <c r="N28" s="1">
        <v>141</v>
      </c>
      <c r="O28" s="2">
        <v>66</v>
      </c>
      <c r="P28" s="2">
        <v>2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164</v>
      </c>
      <c r="E29" s="4">
        <v>51</v>
      </c>
      <c r="F29" s="4">
        <v>6</v>
      </c>
      <c r="G29" s="20">
        <f t="shared" si="0"/>
        <v>215</v>
      </c>
      <c r="H29" s="41" t="s">
        <v>23</v>
      </c>
      <c r="I29" s="18"/>
      <c r="K29" s="84"/>
      <c r="L29" s="85"/>
      <c r="M29" s="19">
        <v>2</v>
      </c>
      <c r="N29" s="3">
        <v>140</v>
      </c>
      <c r="O29" s="4">
        <v>62</v>
      </c>
      <c r="P29" s="4">
        <v>1</v>
      </c>
      <c r="Q29" s="20">
        <f t="shared" si="1"/>
        <v>202</v>
      </c>
      <c r="R29" s="41" t="s">
        <v>23</v>
      </c>
      <c r="S29" s="18"/>
    </row>
    <row r="30" spans="1:19" ht="12.75" customHeight="1" thickBot="1">
      <c r="A30" s="76" t="s">
        <v>57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1988</v>
      </c>
      <c r="B32" s="87"/>
      <c r="C32" s="25" t="s">
        <v>13</v>
      </c>
      <c r="D32" s="26">
        <f>IF(OR(ISNUMBER(G28),ISNUMBER(G29),ISNUMBER(G30),ISNUMBER(G31)),SUM(D28:D31),"")</f>
        <v>306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411</v>
      </c>
      <c r="H32" s="42" t="s">
        <v>23</v>
      </c>
      <c r="I32" s="81"/>
      <c r="K32" s="86">
        <v>3769</v>
      </c>
      <c r="L32" s="87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128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409</v>
      </c>
      <c r="R32" s="42" t="s">
        <v>23</v>
      </c>
      <c r="S32" s="81"/>
    </row>
    <row r="33" spans="1:19" ht="12.75" customHeight="1">
      <c r="A33" s="82" t="s">
        <v>52</v>
      </c>
      <c r="B33" s="83"/>
      <c r="C33" s="16">
        <v>1</v>
      </c>
      <c r="D33" s="1">
        <v>149</v>
      </c>
      <c r="E33" s="2">
        <v>53</v>
      </c>
      <c r="F33" s="2">
        <v>4</v>
      </c>
      <c r="G33" s="17">
        <f>IF(AND(ISBLANK(D33),ISBLANK(E33),ISBLANK(N33),ISBLANK(O33)),"",D33+E33)</f>
        <v>202</v>
      </c>
      <c r="H33" s="40" t="s">
        <v>23</v>
      </c>
      <c r="I33" s="18"/>
      <c r="K33" s="82" t="s">
        <v>65</v>
      </c>
      <c r="L33" s="83"/>
      <c r="M33" s="16">
        <v>1</v>
      </c>
      <c r="N33" s="1">
        <v>148</v>
      </c>
      <c r="O33" s="2">
        <v>53</v>
      </c>
      <c r="P33" s="2">
        <v>3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143</v>
      </c>
      <c r="E34" s="4">
        <v>66</v>
      </c>
      <c r="F34" s="4">
        <v>4</v>
      </c>
      <c r="G34" s="20">
        <f t="shared" si="0"/>
        <v>209</v>
      </c>
      <c r="H34" s="41" t="s">
        <v>23</v>
      </c>
      <c r="I34" s="18"/>
      <c r="K34" s="84"/>
      <c r="L34" s="85"/>
      <c r="M34" s="19">
        <v>2</v>
      </c>
      <c r="N34" s="3">
        <v>143</v>
      </c>
      <c r="O34" s="4">
        <v>59</v>
      </c>
      <c r="P34" s="4">
        <v>6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76" t="s">
        <v>58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1973</v>
      </c>
      <c r="B37" s="87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119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411</v>
      </c>
      <c r="H37" s="43" t="s">
        <v>23</v>
      </c>
      <c r="I37" s="81"/>
      <c r="K37" s="86">
        <v>5196</v>
      </c>
      <c r="L37" s="87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403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1756</v>
      </c>
      <c r="E39" s="33">
        <f>IF(OR(ISNUMBER(G12),ISNUMBER(G17),ISNUMBER(G22),ISNUMBER(G27),ISNUMBER(G32),ISNUMBER(G37)),SUM(E12,E17,E22,E27,E32,E37),"")</f>
        <v>733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2489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1765</v>
      </c>
      <c r="O39" s="33">
        <f>IF(OR(ISNUMBER(Q12),ISNUMBER(Q17),ISNUMBER(Q22),ISNUMBER(Q27),ISNUMBER(Q32),ISNUMBER(Q37)),SUM(O12,O17,O22,O27,O32,O37),"")</f>
        <v>765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2530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47</v>
      </c>
      <c r="D41" s="106"/>
      <c r="E41" s="106"/>
      <c r="G41" s="110" t="s">
        <v>16</v>
      </c>
      <c r="H41" s="110"/>
      <c r="I41" s="39">
        <f>IF(ISNUMBER(I39),SUM(I11,I16,I21,I26,I31,I36,I39),"")</f>
        <v>8</v>
      </c>
      <c r="K41" s="36"/>
      <c r="L41" s="46" t="s">
        <v>24</v>
      </c>
      <c r="M41" s="106" t="s">
        <v>67</v>
      </c>
      <c r="N41" s="106"/>
      <c r="O41" s="106"/>
      <c r="Q41" s="110" t="s">
        <v>16</v>
      </c>
      <c r="R41" s="110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11" t="s">
        <v>68</v>
      </c>
      <c r="D42" s="111"/>
      <c r="E42" s="111"/>
      <c r="G42" s="44"/>
      <c r="H42" s="44"/>
      <c r="I42" s="44"/>
      <c r="K42" s="36"/>
      <c r="L42" s="46" t="s">
        <v>25</v>
      </c>
      <c r="M42" s="111" t="s">
        <v>68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/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0.7881944444444445</v>
      </c>
      <c r="D47" s="120"/>
      <c r="I47" s="9" t="s">
        <v>32</v>
      </c>
      <c r="J47" s="127">
        <v>13</v>
      </c>
      <c r="K47" s="127"/>
      <c r="P47" s="9" t="s">
        <v>33</v>
      </c>
      <c r="Q47" s="115">
        <v>40461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42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40082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2009-09-26T17:02:02Z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