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<sst xmlns="http://schemas.openxmlformats.org/spreadsheetml/2006/main" count="114" uniqueCount="70">
  <si>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</si>
  <si>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</si>
  <si>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</si>
  <si>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</si>
  <si>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</si>
  <si>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</si>
  <si>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</si>
  <si>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</si>
  <si>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</si>
  <si>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</si>
  <si>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</si>
  <si>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</si>
  <si>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</si>
  <si>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</si>
  <si>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</si>
  <si>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</si>
  <si>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</si>
  <si>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</si>
  <si>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</si>
  <si>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</si>
  <si>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</si>
  <si>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</si>
  <si>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</si>
  <si>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</si>
  <si>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</si>
  <si>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</si>
  <si>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</si>
  <si>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</si>
  <si>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</si>
  <si>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</si>
  <si>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</si>
  <si>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</si>
  <si>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</si>
  <si>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</si>
  <si>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</si>
  <si>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</si>
  <si>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</si>
  <si>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</si>
  <si>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</si>
  <si>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</si>
  <si>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Jiří</t>
  </si>
  <si>
    <t>Pejsar Jaroslav</t>
  </si>
  <si>
    <t>P-0137</t>
  </si>
  <si>
    <t>Ne</t>
  </si>
  <si>
    <t>Nic</t>
  </si>
  <si>
    <t>TJ Sokol Plzeň V.</t>
  </si>
  <si>
    <t>TJ Sokol Plzeň V</t>
  </si>
  <si>
    <t>Šašek</t>
  </si>
  <si>
    <t>Kepl</t>
  </si>
  <si>
    <t>Vladimír</t>
  </si>
  <si>
    <t>Hejkal</t>
  </si>
  <si>
    <t xml:space="preserve">Klik </t>
  </si>
  <si>
    <t>Pavel</t>
  </si>
  <si>
    <t>Pejsar</t>
  </si>
  <si>
    <t>Jaroslav</t>
  </si>
  <si>
    <t>Karkoš</t>
  </si>
  <si>
    <t>Martin</t>
  </si>
  <si>
    <t>Kučera</t>
  </si>
  <si>
    <t>TJ Sokol Újezd sv. Kříže</t>
  </si>
  <si>
    <t>Šabek</t>
  </si>
  <si>
    <t>Petr</t>
  </si>
  <si>
    <t>Praštil</t>
  </si>
  <si>
    <t>Václav</t>
  </si>
  <si>
    <t>Pivoňka</t>
  </si>
  <si>
    <t>Miroslav</t>
  </si>
  <si>
    <t>Roman</t>
  </si>
  <si>
    <t>Pivovarník</t>
  </si>
  <si>
    <t>Dufek</t>
  </si>
  <si>
    <t>13.2.2016 Pejsar</t>
  </si>
  <si>
    <t>Start náhradníka za Sokol Plzeň V.: Kučera Pavel, r.č.: 10835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</si>
</sst>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177" fontId="6" fillId="0" borderId="59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5" fillId="0" borderId="60" xfId="0" applyFont="1" applyFill="1" applyBorder="1" applyAlignment="1" applyProtection="1">
      <alignment horizontal="left" indent="1"/>
      <protection hidden="1"/>
    </xf>
    <xf numFmtId="0" fontId="0" fillId="0" borderId="61" xfId="0" applyFill="1" applyBorder="1" applyAlignment="1" applyProtection="1">
      <alignment horizontal="left" indent="1"/>
      <protection hidden="1"/>
    </xf>
    <xf numFmtId="0" fontId="5" fillId="0" borderId="62" xfId="0" applyFont="1" applyFill="1" applyBorder="1" applyAlignment="1" applyProtection="1">
      <alignment horizontal="center" vertical="center" wrapText="1"/>
      <protection hidden="1"/>
    </xf>
    <xf numFmtId="0" fontId="5" fillId="0" borderId="63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64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59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0" fontId="5" fillId="0" borderId="65" xfId="0" applyFont="1" applyFill="1" applyBorder="1" applyAlignment="1" applyProtection="1">
      <alignment horizontal="center"/>
      <protection hidden="1"/>
    </xf>
    <xf numFmtId="0" fontId="5" fillId="0" borderId="66" xfId="0" applyFont="1" applyFill="1" applyBorder="1" applyAlignment="1" applyProtection="1">
      <alignment horizontal="center"/>
      <protection hidden="1"/>
    </xf>
    <xf numFmtId="0" fontId="5" fillId="0" borderId="67" xfId="0" applyFont="1" applyFill="1" applyBorder="1" applyAlignment="1" applyProtection="1">
      <alignment horizontal="center"/>
      <protection hidden="1"/>
    </xf>
    <xf numFmtId="0" fontId="5" fillId="0" borderId="68" xfId="0" applyFont="1" applyFill="1" applyBorder="1" applyAlignment="1" applyProtection="1">
      <alignment horizontal="center"/>
      <protection hidden="1"/>
    </xf>
    <xf numFmtId="0" fontId="5" fillId="0" borderId="69" xfId="0" applyFont="1" applyFill="1" applyBorder="1" applyAlignment="1" applyProtection="1">
      <alignment horizontal="center"/>
      <protection hidden="1"/>
    </xf>
    <xf numFmtId="0" fontId="5" fillId="0" borderId="70" xfId="0" applyFont="1" applyFill="1" applyBorder="1" applyAlignment="1" applyProtection="1">
      <alignment horizontal="left" indent="1"/>
      <protection hidden="1"/>
    </xf>
    <xf numFmtId="0" fontId="0" fillId="0" borderId="71" xfId="0" applyFill="1" applyBorder="1" applyAlignment="1" applyProtection="1">
      <alignment horizontal="left" indent="1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center" indent="1"/>
      <protection hidden="1" locked="0"/>
    </xf>
    <xf numFmtId="0" fontId="6" fillId="0" borderId="73" xfId="0" applyFont="1" applyBorder="1" applyAlignment="1" applyProtection="1">
      <alignment horizontal="left" vertical="center" indent="1"/>
      <protection hidden="1" locked="0"/>
    </xf>
    <xf numFmtId="0" fontId="10" fillId="0" borderId="62" xfId="0" applyFont="1" applyFill="1" applyBorder="1" applyAlignment="1" applyProtection="1">
      <alignment horizontal="center" vertical="center"/>
      <protection hidden="1"/>
    </xf>
    <xf numFmtId="0" fontId="10" fillId="0" borderId="63" xfId="0" applyFont="1" applyFill="1" applyBorder="1" applyAlignment="1" applyProtection="1">
      <alignment horizontal="center" vertical="center"/>
      <protection hidden="1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6" fillId="0" borderId="72" xfId="0" applyFont="1" applyBorder="1" applyAlignment="1" applyProtection="1">
      <alignment horizontal="left" vertical="top" indent="1"/>
      <protection hidden="1" locked="0"/>
    </xf>
    <xf numFmtId="0" fontId="6" fillId="0" borderId="73" xfId="0" applyFont="1" applyBorder="1" applyAlignment="1" applyProtection="1">
      <alignment horizontal="left" vertical="top" indent="1"/>
      <protection hidden="1" locked="0"/>
    </xf>
    <xf numFmtId="0" fontId="6" fillId="0" borderId="76" xfId="0" applyFont="1" applyBorder="1" applyAlignment="1" applyProtection="1">
      <alignment horizontal="left" vertical="top" indent="1"/>
      <protection hidden="1" locked="0"/>
    </xf>
    <xf numFmtId="0" fontId="6" fillId="0" borderId="77" xfId="0" applyFont="1" applyBorder="1" applyAlignment="1" applyProtection="1">
      <alignment horizontal="left" vertical="top" indent="1"/>
      <protection hidden="1" locked="0"/>
    </xf>
    <xf numFmtId="20" fontId="11" fillId="0" borderId="78" xfId="0" applyNumberFormat="1" applyFont="1" applyFill="1" applyBorder="1" applyAlignment="1" applyProtection="1">
      <alignment horizontal="center"/>
      <protection hidden="1" locked="0"/>
    </xf>
    <xf numFmtId="0" fontId="11" fillId="0" borderId="78" xfId="0" applyFont="1" applyFill="1" applyBorder="1" applyAlignment="1" applyProtection="1">
      <alignment horizontal="center"/>
      <protection hidden="1" locked="0"/>
    </xf>
    <xf numFmtId="20" fontId="11" fillId="0" borderId="59" xfId="0" applyNumberFormat="1" applyFont="1" applyFill="1" applyBorder="1" applyAlignment="1" applyProtection="1">
      <alignment horizontal="center"/>
      <protection hidden="1" locked="0"/>
    </xf>
    <xf numFmtId="0" fontId="11" fillId="0" borderId="59" xfId="0" applyFont="1" applyFill="1" applyBorder="1" applyAlignment="1" applyProtection="1">
      <alignment horizontal="center"/>
      <protection hidden="1" locked="0"/>
    </xf>
    <xf numFmtId="14" fontId="11" fillId="0" borderId="59" xfId="0" applyNumberFormat="1" applyFont="1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/>
      <protection hidden="1" locked="0"/>
    </xf>
    <xf numFmtId="0" fontId="0" fillId="0" borderId="59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78" xfId="0" applyFill="1" applyBorder="1" applyAlignment="1" applyProtection="1">
      <alignment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11" fillId="0" borderId="59" xfId="0" applyFont="1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81" xfId="0" applyFont="1" applyFill="1" applyBorder="1" applyAlignment="1" applyProtection="1">
      <alignment horizontal="left" vertical="center"/>
      <protection hidden="1" locked="0"/>
    </xf>
    <xf numFmtId="0" fontId="5" fillId="0" borderId="82" xfId="0" applyFont="1" applyFill="1" applyBorder="1" applyAlignment="1" applyProtection="1">
      <alignment horizontal="left" vertical="center"/>
      <protection hidden="1" locked="0"/>
    </xf>
    <xf numFmtId="14" fontId="0" fillId="0" borderId="83" xfId="0" applyNumberFormat="1" applyFill="1" applyBorder="1" applyAlignment="1" applyProtection="1">
      <alignment horizontal="left" indent="1"/>
      <protection hidden="1" locked="0"/>
    </xf>
    <xf numFmtId="0" fontId="0" fillId="0" borderId="83" xfId="0" applyFill="1" applyBorder="1" applyAlignment="1" applyProtection="1">
      <alignment horizontal="left" indent="1"/>
      <protection hidden="1" locked="0"/>
    </xf>
    <xf numFmtId="0" fontId="0" fillId="0" borderId="7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8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P35" sqref="P35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90" t="s">
        <v>0</v>
      </c>
      <c r="C1" s="90"/>
      <c r="D1" s="92" t="s">
        <v>39</v>
      </c>
      <c r="E1" s="92"/>
      <c r="F1" s="92"/>
      <c r="G1" s="92"/>
      <c r="H1" s="92"/>
      <c r="I1" s="92"/>
      <c r="J1" s="1"/>
      <c r="K1" s="2" t="s">
        <v>37</v>
      </c>
      <c r="L1" s="93" t="s">
        <v>45</v>
      </c>
      <c r="M1" s="93"/>
      <c r="N1" s="93"/>
      <c r="O1" s="94" t="s">
        <v>36</v>
      </c>
      <c r="P1" s="94"/>
      <c r="Q1" s="82">
        <v>42413</v>
      </c>
      <c r="R1" s="82"/>
      <c r="S1" s="82"/>
    </row>
    <row r="2" spans="1:19" ht="4.5" customHeight="1" thickBot="1">
      <c r="A2" s="1"/>
      <c r="B2" s="91"/>
      <c r="C2" s="9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83" t="s">
        <v>46</v>
      </c>
      <c r="C3" s="84"/>
      <c r="D3" s="84"/>
      <c r="E3" s="84"/>
      <c r="F3" s="84"/>
      <c r="G3" s="84"/>
      <c r="H3" s="84"/>
      <c r="I3" s="85"/>
      <c r="J3" s="1"/>
      <c r="K3" s="3" t="s">
        <v>2</v>
      </c>
      <c r="L3" s="83" t="s">
        <v>58</v>
      </c>
      <c r="M3" s="84"/>
      <c r="N3" s="84"/>
      <c r="O3" s="84"/>
      <c r="P3" s="84"/>
      <c r="Q3" s="84"/>
      <c r="R3" s="84"/>
      <c r="S3" s="85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86" t="s">
        <v>3</v>
      </c>
      <c r="B5" s="87"/>
      <c r="C5" s="88" t="s">
        <v>4</v>
      </c>
      <c r="D5" s="95" t="s">
        <v>5</v>
      </c>
      <c r="E5" s="96"/>
      <c r="F5" s="96"/>
      <c r="G5" s="97"/>
      <c r="H5" s="98" t="s">
        <v>6</v>
      </c>
      <c r="I5" s="99"/>
      <c r="J5" s="1"/>
      <c r="K5" s="86" t="s">
        <v>3</v>
      </c>
      <c r="L5" s="87"/>
      <c r="M5" s="88" t="s">
        <v>4</v>
      </c>
      <c r="N5" s="95" t="s">
        <v>5</v>
      </c>
      <c r="O5" s="96"/>
      <c r="P5" s="96"/>
      <c r="Q5" s="97"/>
      <c r="R5" s="98" t="s">
        <v>6</v>
      </c>
      <c r="S5" s="99"/>
    </row>
    <row r="6" spans="1:19" ht="13.5" thickBot="1">
      <c r="A6" s="100" t="s">
        <v>7</v>
      </c>
      <c r="B6" s="101"/>
      <c r="C6" s="8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00" t="s">
        <v>7</v>
      </c>
      <c r="L6" s="101"/>
      <c r="M6" s="8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2" t="s">
        <v>47</v>
      </c>
      <c r="B8" s="103"/>
      <c r="C8" s="10">
        <v>1</v>
      </c>
      <c r="D8" s="11">
        <v>144</v>
      </c>
      <c r="E8" s="74">
        <v>0</v>
      </c>
      <c r="F8" s="66">
        <v>0</v>
      </c>
      <c r="G8" s="75">
        <f>IF(ISNUMBER(D8),SUM(D8:E8)," ")</f>
        <v>144</v>
      </c>
      <c r="H8" s="13">
        <f>IF(ISNUMBER(D8),IF(G8&gt;Q8,1,IF(G8=Q8,0.5,0))," ")</f>
        <v>1</v>
      </c>
      <c r="I8" s="14"/>
      <c r="J8" s="1"/>
      <c r="K8" s="102" t="s">
        <v>59</v>
      </c>
      <c r="L8" s="103"/>
      <c r="M8" s="10">
        <v>1</v>
      </c>
      <c r="N8" s="11">
        <v>138</v>
      </c>
      <c r="O8" s="74">
        <v>0</v>
      </c>
      <c r="P8" s="12">
        <v>0</v>
      </c>
      <c r="Q8" s="78">
        <f>IF(ISNUMBER(N8),SUM(N8:O8)," ")</f>
        <v>138</v>
      </c>
      <c r="R8" s="13">
        <f>IF(ISNUMBER(N8),IF(H8=1,0,IF(H8=0.5,0.5,1))," ")</f>
        <v>0</v>
      </c>
      <c r="S8" s="14"/>
    </row>
    <row r="9" spans="1:19" ht="12.75" customHeight="1">
      <c r="A9" s="104"/>
      <c r="B9" s="105"/>
      <c r="C9" s="15">
        <v>2</v>
      </c>
      <c r="D9" s="72">
        <v>0</v>
      </c>
      <c r="E9" s="17">
        <v>79</v>
      </c>
      <c r="F9" s="67">
        <v>2</v>
      </c>
      <c r="G9" s="75">
        <f>IF(ISNUMBER(E9),SUM(D9:E9)," ")</f>
        <v>79</v>
      </c>
      <c r="H9" s="18">
        <f>IF(ISNUMBER(E9),IF(G9&gt;Q9,1,IF(G9=Q9,0.5,0))," ")</f>
        <v>1</v>
      </c>
      <c r="I9" s="14"/>
      <c r="J9" s="1"/>
      <c r="K9" s="104"/>
      <c r="L9" s="105"/>
      <c r="M9" s="15">
        <v>2</v>
      </c>
      <c r="N9" s="72">
        <v>0</v>
      </c>
      <c r="O9" s="17">
        <v>63</v>
      </c>
      <c r="P9" s="17">
        <v>4</v>
      </c>
      <c r="Q9" s="75">
        <f>IF(ISNUMBER(O9),SUM(N9:O9)," ")</f>
        <v>63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40</v>
      </c>
      <c r="B10" s="111"/>
      <c r="C10" s="15">
        <v>3</v>
      </c>
      <c r="D10" s="16">
        <v>147</v>
      </c>
      <c r="E10" s="73">
        <v>0</v>
      </c>
      <c r="F10" s="67">
        <v>0</v>
      </c>
      <c r="G10" s="75">
        <f>IF(ISNUMBER(D10),SUM(D10:E10)," ")</f>
        <v>147</v>
      </c>
      <c r="H10" s="18">
        <f>IF(ISNUMBER(D10),IF(G10&gt;Q10,1,IF(G10=Q10,0.5,0))," ")</f>
        <v>0</v>
      </c>
      <c r="I10" s="14"/>
      <c r="J10" s="1"/>
      <c r="K10" s="110" t="s">
        <v>60</v>
      </c>
      <c r="L10" s="111"/>
      <c r="M10" s="15">
        <v>3</v>
      </c>
      <c r="N10" s="16">
        <v>151</v>
      </c>
      <c r="O10" s="73">
        <v>0</v>
      </c>
      <c r="P10" s="17">
        <v>0</v>
      </c>
      <c r="Q10" s="75">
        <f>IF(ISNUMBER(N10),SUM(N10:O10)," ")</f>
        <v>151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63</v>
      </c>
      <c r="F11" s="68">
        <v>3</v>
      </c>
      <c r="G11" s="77">
        <f>IF(ISNUMBER(E11),SUM(D11:E11)," ")</f>
        <v>63</v>
      </c>
      <c r="H11" s="21">
        <f>IF(ISNUMBER(E11),IF(G11&gt;Q11,1,IF(G11=Q11,0.5,0))," ")</f>
        <v>0</v>
      </c>
      <c r="I11" s="106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71</v>
      </c>
      <c r="P11" s="20">
        <v>2</v>
      </c>
      <c r="Q11" s="77">
        <f>IF(ISNUMBER(O11),SUM(N11:O11)," ")</f>
        <v>71</v>
      </c>
      <c r="R11" s="21">
        <f>IF(ISNUMBER(O11),IF(H11=1,0,IF(H11=0.5,0.5,1))," ")</f>
        <v>1</v>
      </c>
      <c r="S11" s="106">
        <f>IF(ISNUMBER(N8),IF(I11=0,1,IF(I11=0.5,0.5,0))," ")</f>
        <v>0</v>
      </c>
    </row>
    <row r="12" spans="1:19" ht="15" customHeight="1" thickBot="1">
      <c r="A12" s="108">
        <v>4137</v>
      </c>
      <c r="B12" s="109"/>
      <c r="C12" s="22" t="s">
        <v>11</v>
      </c>
      <c r="D12" s="23">
        <f>IF(ISNUMBER(D8),SUM(D8:D11)," ")</f>
        <v>291</v>
      </c>
      <c r="E12" s="24">
        <f>IF(ISNUMBER(D8),SUM(E8:E11)," ")</f>
        <v>142</v>
      </c>
      <c r="F12" s="69">
        <f>IF(ISNUMBER(D8),SUM(F8:F11)," ")</f>
        <v>5</v>
      </c>
      <c r="G12" s="81">
        <f>IF(ISNUMBER(D8),SUM(G8:G11)," ")</f>
        <v>433</v>
      </c>
      <c r="H12" s="71">
        <f>IF(ISNUMBER(D8),SUM(H8:H11)," ")</f>
        <v>2</v>
      </c>
      <c r="I12" s="107"/>
      <c r="J12" s="1"/>
      <c r="K12" s="108">
        <v>15556</v>
      </c>
      <c r="L12" s="109"/>
      <c r="M12" s="22" t="s">
        <v>11</v>
      </c>
      <c r="N12" s="23">
        <f>IF(ISNUMBER(N8),SUM(N8:N11)," ")</f>
        <v>289</v>
      </c>
      <c r="O12" s="24">
        <f>IF(ISNUMBER(N8),SUM(O8:O11)," ")</f>
        <v>134</v>
      </c>
      <c r="P12" s="69">
        <f>IF(ISNUMBER(N8),SUM(P8:P11)," ")</f>
        <v>6</v>
      </c>
      <c r="Q12" s="81">
        <f>IF(ISNUMBER(N8),SUM(Q8:Q11)," ")</f>
        <v>423</v>
      </c>
      <c r="R12" s="71">
        <f>IF(ISNUMBER(N8),SUM(R8:R11)," ")</f>
        <v>2</v>
      </c>
      <c r="S12" s="107"/>
    </row>
    <row r="13" spans="1:19" ht="12.75" customHeight="1">
      <c r="A13" s="102" t="s">
        <v>55</v>
      </c>
      <c r="B13" s="103"/>
      <c r="C13" s="10">
        <v>1</v>
      </c>
      <c r="D13" s="11">
        <v>167</v>
      </c>
      <c r="E13" s="74">
        <v>0</v>
      </c>
      <c r="F13" s="12">
        <v>0</v>
      </c>
      <c r="G13" s="75">
        <f>IF(ISNUMBER(D13),SUM(D13:E13)," ")</f>
        <v>167</v>
      </c>
      <c r="H13" s="13">
        <f>IF(ISNUMBER(D13),IF(G13&gt;Q13,1,IF(G13=Q13,0.5,0))," ")</f>
        <v>1</v>
      </c>
      <c r="I13" s="14"/>
      <c r="J13" s="1"/>
      <c r="K13" s="102" t="s">
        <v>61</v>
      </c>
      <c r="L13" s="103"/>
      <c r="M13" s="10">
        <v>1</v>
      </c>
      <c r="N13" s="11">
        <v>146</v>
      </c>
      <c r="O13" s="74">
        <v>0</v>
      </c>
      <c r="P13" s="12">
        <v>0</v>
      </c>
      <c r="Q13" s="75">
        <f>IF(ISNUMBER(N13),SUM(N13:O13)," ")</f>
        <v>146</v>
      </c>
      <c r="R13" s="13">
        <f>IF(ISNUMBER(N13),IF(H13=1,0,IF(H13=0.5,0.5,1))," ")</f>
        <v>0</v>
      </c>
      <c r="S13" s="14"/>
    </row>
    <row r="14" spans="1:19" ht="12.75" customHeight="1">
      <c r="A14" s="104"/>
      <c r="B14" s="105"/>
      <c r="C14" s="15">
        <v>2</v>
      </c>
      <c r="D14" s="72">
        <v>0</v>
      </c>
      <c r="E14" s="17">
        <v>63</v>
      </c>
      <c r="F14" s="17">
        <v>3</v>
      </c>
      <c r="G14" s="75">
        <f>IF(ISNUMBER(E14),SUM(D14:E14)," ")</f>
        <v>63</v>
      </c>
      <c r="H14" s="18">
        <f>IF(ISNUMBER(E14),IF(G14&gt;Q14,1,IF(G14=Q14,0.5,0))," ")</f>
        <v>1</v>
      </c>
      <c r="I14" s="14"/>
      <c r="J14" s="1"/>
      <c r="K14" s="104"/>
      <c r="L14" s="105"/>
      <c r="M14" s="15">
        <v>2</v>
      </c>
      <c r="N14" s="72">
        <v>0</v>
      </c>
      <c r="O14" s="17">
        <v>61</v>
      </c>
      <c r="P14" s="17">
        <v>1</v>
      </c>
      <c r="Q14" s="75">
        <f>IF(ISNUMBER(O14),SUM(N14:O14)," ")</f>
        <v>61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56</v>
      </c>
      <c r="B15" s="111"/>
      <c r="C15" s="15">
        <v>3</v>
      </c>
      <c r="D15" s="16">
        <v>144</v>
      </c>
      <c r="E15" s="73">
        <v>0</v>
      </c>
      <c r="F15" s="17">
        <v>0</v>
      </c>
      <c r="G15" s="75">
        <f>IF(ISNUMBER(D15),SUM(D15:E15)," ")</f>
        <v>144</v>
      </c>
      <c r="H15" s="18">
        <f>IF(ISNUMBER(D15),IF(G15&gt;Q15,1,IF(G15=Q15,0.5,0))," ")</f>
        <v>0</v>
      </c>
      <c r="I15" s="14"/>
      <c r="J15" s="1"/>
      <c r="K15" s="110" t="s">
        <v>62</v>
      </c>
      <c r="L15" s="111"/>
      <c r="M15" s="15">
        <v>3</v>
      </c>
      <c r="N15" s="16">
        <v>146</v>
      </c>
      <c r="O15" s="73">
        <v>0</v>
      </c>
      <c r="P15" s="17">
        <v>0</v>
      </c>
      <c r="Q15" s="75">
        <f>IF(ISNUMBER(N15),SUM(N15:O15)," ")</f>
        <v>146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70</v>
      </c>
      <c r="F16" s="20">
        <v>0</v>
      </c>
      <c r="G16" s="77">
        <f>IF(ISNUMBER(E16),SUM(D16:E16)," ")</f>
        <v>70</v>
      </c>
      <c r="H16" s="21">
        <f>IF(ISNUMBER(E16),IF(G16&gt;Q16,1,IF(G16=Q16,0.5,0))," ")</f>
        <v>0</v>
      </c>
      <c r="I16" s="106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77</v>
      </c>
      <c r="P16" s="20">
        <v>1</v>
      </c>
      <c r="Q16" s="77">
        <f>IF(ISNUMBER(O16),SUM(N16:O16)," ")</f>
        <v>77</v>
      </c>
      <c r="R16" s="21">
        <f>IF(ISNUMBER(O16),IF(H16=1,0,IF(H16=0.5,0.5,1))," ")</f>
        <v>1</v>
      </c>
      <c r="S16" s="106">
        <f>IF(ISNUMBER(N13),IF(I16=0,1,IF(I16=0.5,0.5,0))," ")</f>
        <v>0</v>
      </c>
    </row>
    <row r="17" spans="1:19" ht="15" customHeight="1" thickBot="1">
      <c r="A17" s="108">
        <v>17901</v>
      </c>
      <c r="B17" s="109"/>
      <c r="C17" s="22" t="s">
        <v>11</v>
      </c>
      <c r="D17" s="23">
        <f>IF(ISNUMBER(D13),SUM(D13:D16)," ")</f>
        <v>311</v>
      </c>
      <c r="E17" s="24">
        <f>IF(ISNUMBER(D13),SUM(E13:E16)," ")</f>
        <v>133</v>
      </c>
      <c r="F17" s="69">
        <f>IF(ISNUMBER(D13),SUM(F13:F16)," ")</f>
        <v>3</v>
      </c>
      <c r="G17" s="81">
        <f>IF(ISNUMBER(D13),SUM(G13:G16)," ")</f>
        <v>444</v>
      </c>
      <c r="H17" s="71">
        <f>IF(ISNUMBER(D13),SUM(H13:H16)," ")</f>
        <v>2</v>
      </c>
      <c r="I17" s="107"/>
      <c r="J17" s="1"/>
      <c r="K17" s="108">
        <v>3769</v>
      </c>
      <c r="L17" s="109"/>
      <c r="M17" s="22" t="s">
        <v>11</v>
      </c>
      <c r="N17" s="23">
        <f>IF(ISNUMBER(N13),SUM(N13:N16)," ")</f>
        <v>292</v>
      </c>
      <c r="O17" s="24">
        <f>IF(ISNUMBER(N13),SUM(O13:O16)," ")</f>
        <v>138</v>
      </c>
      <c r="P17" s="69">
        <f>IF(ISNUMBER(N13),SUM(P13:P16)," ")</f>
        <v>2</v>
      </c>
      <c r="Q17" s="81">
        <f>IF(ISNUMBER(N13),SUM(Q13:Q16)," ")</f>
        <v>430</v>
      </c>
      <c r="R17" s="71">
        <f>IF(ISNUMBER(N13),SUM(R13:R16)," ")</f>
        <v>2</v>
      </c>
      <c r="S17" s="107"/>
    </row>
    <row r="18" spans="1:19" ht="12.75" customHeight="1">
      <c r="A18" s="102" t="s">
        <v>51</v>
      </c>
      <c r="B18" s="103"/>
      <c r="C18" s="10">
        <v>1</v>
      </c>
      <c r="D18" s="11">
        <v>133</v>
      </c>
      <c r="E18" s="74">
        <v>0</v>
      </c>
      <c r="F18" s="12">
        <v>0</v>
      </c>
      <c r="G18" s="75">
        <f>IF(ISNUMBER(D18),SUM(D18:E18)," ")</f>
        <v>133</v>
      </c>
      <c r="H18" s="13">
        <f>IF(ISNUMBER(D18),IF(G18&gt;Q18,1,IF(G18=Q18,0.5,0))," ")</f>
        <v>0</v>
      </c>
      <c r="I18" s="14"/>
      <c r="J18" s="1"/>
      <c r="K18" s="102" t="s">
        <v>63</v>
      </c>
      <c r="L18" s="103"/>
      <c r="M18" s="10">
        <v>1</v>
      </c>
      <c r="N18" s="11">
        <v>143</v>
      </c>
      <c r="O18" s="74">
        <v>0</v>
      </c>
      <c r="P18" s="12">
        <v>0</v>
      </c>
      <c r="Q18" s="75">
        <f>IF(ISNUMBER(N18),SUM(N18:O18)," ")</f>
        <v>143</v>
      </c>
      <c r="R18" s="13">
        <f>IF(ISNUMBER(N18),IF(H18=1,0,IF(H18=0.5,0.5,1))," ")</f>
        <v>1</v>
      </c>
      <c r="S18" s="14"/>
    </row>
    <row r="19" spans="1:19" ht="12.75" customHeight="1">
      <c r="A19" s="104"/>
      <c r="B19" s="105"/>
      <c r="C19" s="15">
        <v>2</v>
      </c>
      <c r="D19" s="72">
        <v>0</v>
      </c>
      <c r="E19" s="17">
        <v>72</v>
      </c>
      <c r="F19" s="17">
        <v>1</v>
      </c>
      <c r="G19" s="75">
        <f>IF(ISNUMBER(E19),SUM(D19:E19)," ")</f>
        <v>72</v>
      </c>
      <c r="H19" s="18">
        <f>IF(ISNUMBER(E19),IF(G19&gt;Q19,1,IF(G19=Q19,0.5,0))," ")</f>
        <v>0</v>
      </c>
      <c r="I19" s="14"/>
      <c r="J19" s="1"/>
      <c r="K19" s="104"/>
      <c r="L19" s="105"/>
      <c r="M19" s="15">
        <v>2</v>
      </c>
      <c r="N19" s="72">
        <v>0</v>
      </c>
      <c r="O19" s="17">
        <v>80</v>
      </c>
      <c r="P19" s="17">
        <v>4</v>
      </c>
      <c r="Q19" s="75">
        <f>IF(ISNUMBER(O19),SUM(N19:O19)," ")</f>
        <v>80</v>
      </c>
      <c r="R19" s="18">
        <f>IF(ISNUMBER(O19),IF(H19=1,0,IF(H19=0.5,0.5,1))," ")</f>
        <v>1</v>
      </c>
      <c r="S19" s="14"/>
    </row>
    <row r="20" spans="1:19" ht="12.75" customHeight="1" thickBot="1">
      <c r="A20" s="110" t="s">
        <v>52</v>
      </c>
      <c r="B20" s="111"/>
      <c r="C20" s="15">
        <v>3</v>
      </c>
      <c r="D20" s="16">
        <v>154</v>
      </c>
      <c r="E20" s="73">
        <v>0</v>
      </c>
      <c r="F20" s="17">
        <v>0</v>
      </c>
      <c r="G20" s="75">
        <f>IF(ISNUMBER(D20),SUM(D20:E20)," ")</f>
        <v>154</v>
      </c>
      <c r="H20" s="18">
        <f>IF(ISNUMBER(D20),IF(G20&gt;Q20,1,IF(G20=Q20,0.5,0))," ")</f>
        <v>1</v>
      </c>
      <c r="I20" s="14"/>
      <c r="J20" s="1"/>
      <c r="K20" s="110" t="s">
        <v>64</v>
      </c>
      <c r="L20" s="111"/>
      <c r="M20" s="15">
        <v>3</v>
      </c>
      <c r="N20" s="16">
        <v>145</v>
      </c>
      <c r="O20" s="73">
        <v>0</v>
      </c>
      <c r="P20" s="17">
        <v>0</v>
      </c>
      <c r="Q20" s="75">
        <f>IF(ISNUMBER(N20),SUM(N20:O20)," ")</f>
        <v>145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68</v>
      </c>
      <c r="F21" s="20">
        <v>1</v>
      </c>
      <c r="G21" s="77">
        <f>IF(ISNUMBER(E21),SUM(D21:E21)," ")</f>
        <v>68</v>
      </c>
      <c r="H21" s="21">
        <f>IF(ISNUMBER(E21),IF(G21&gt;Q21,1,IF(G21=Q21,0.5,0))," ")</f>
        <v>0</v>
      </c>
      <c r="I21" s="106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69</v>
      </c>
      <c r="P21" s="20">
        <v>3</v>
      </c>
      <c r="Q21" s="77">
        <f>IF(ISNUMBER(O21),SUM(N21:O21)," ")</f>
        <v>69</v>
      </c>
      <c r="R21" s="21">
        <f>IF(ISNUMBER(O21),IF(H21=1,0,IF(H21=0.5,0.5,1))," ")</f>
        <v>1</v>
      </c>
      <c r="S21" s="106">
        <f>IF(ISNUMBER(N18),IF(I21=0,1,IF(I21=0.5,0.5,0))," ")</f>
        <v>1</v>
      </c>
    </row>
    <row r="22" spans="1:19" ht="15" customHeight="1" thickBot="1">
      <c r="A22" s="108">
        <v>4799</v>
      </c>
      <c r="B22" s="109"/>
      <c r="C22" s="22" t="s">
        <v>11</v>
      </c>
      <c r="D22" s="23">
        <f>IF(ISNUMBER(D18),SUM(D18:D21)," ")</f>
        <v>287</v>
      </c>
      <c r="E22" s="24">
        <f>IF(ISNUMBER(D18),SUM(E18:E21)," ")</f>
        <v>140</v>
      </c>
      <c r="F22" s="69">
        <f>IF(ISNUMBER(D18),SUM(F18:F21)," ")</f>
        <v>2</v>
      </c>
      <c r="G22" s="81">
        <f>IF(ISNUMBER(D18),SUM(G18:G21)," ")</f>
        <v>427</v>
      </c>
      <c r="H22" s="71">
        <f>IF(ISNUMBER(D18),SUM(H18:H21)," ")</f>
        <v>1</v>
      </c>
      <c r="I22" s="107"/>
      <c r="J22" s="1"/>
      <c r="K22" s="108">
        <v>21958</v>
      </c>
      <c r="L22" s="109"/>
      <c r="M22" s="22" t="s">
        <v>11</v>
      </c>
      <c r="N22" s="23">
        <f>IF(ISNUMBER(N18),SUM(N18:N21)," ")</f>
        <v>288</v>
      </c>
      <c r="O22" s="24">
        <f>IF(ISNUMBER(N18),SUM(O18:O21)," ")</f>
        <v>149</v>
      </c>
      <c r="P22" s="69">
        <f>IF(ISNUMBER(N18),SUM(P18:P21)," ")</f>
        <v>7</v>
      </c>
      <c r="Q22" s="81">
        <f>IF(ISNUMBER(N18),SUM(Q18:Q21)," ")</f>
        <v>437</v>
      </c>
      <c r="R22" s="71">
        <f>IF(ISNUMBER(N18),SUM(R18:R21)," ")</f>
        <v>3</v>
      </c>
      <c r="S22" s="107"/>
    </row>
    <row r="23" spans="1:19" ht="12.75" customHeight="1">
      <c r="A23" s="102" t="s">
        <v>48</v>
      </c>
      <c r="B23" s="103"/>
      <c r="C23" s="10">
        <v>1</v>
      </c>
      <c r="D23" s="11">
        <v>153</v>
      </c>
      <c r="E23" s="74">
        <v>0</v>
      </c>
      <c r="F23" s="12">
        <v>0</v>
      </c>
      <c r="G23" s="75">
        <f>IF(ISNUMBER(D23),SUM(D23:E23)," ")</f>
        <v>153</v>
      </c>
      <c r="H23" s="13">
        <f>IF(ISNUMBER(D23),IF(G23&gt;Q23,1,IF(G23=Q23,0.5,0))," ")</f>
        <v>1</v>
      </c>
      <c r="I23" s="14"/>
      <c r="J23" s="1"/>
      <c r="K23" s="102" t="s">
        <v>63</v>
      </c>
      <c r="L23" s="103"/>
      <c r="M23" s="10">
        <v>1</v>
      </c>
      <c r="N23" s="11">
        <v>138</v>
      </c>
      <c r="O23" s="74">
        <v>0</v>
      </c>
      <c r="P23" s="12">
        <v>0</v>
      </c>
      <c r="Q23" s="75">
        <f>IF(ISNUMBER(N23),SUM(N23:O23)," ")</f>
        <v>138</v>
      </c>
      <c r="R23" s="13">
        <f>IF(ISNUMBER(N23),IF(H23=1,0,IF(H23=0.5,0.5,1))," ")</f>
        <v>0</v>
      </c>
      <c r="S23" s="14"/>
    </row>
    <row r="24" spans="1:19" ht="12.75" customHeight="1">
      <c r="A24" s="104"/>
      <c r="B24" s="105"/>
      <c r="C24" s="15">
        <v>2</v>
      </c>
      <c r="D24" s="72">
        <v>0</v>
      </c>
      <c r="E24" s="17">
        <v>54</v>
      </c>
      <c r="F24" s="17">
        <v>4</v>
      </c>
      <c r="G24" s="75">
        <f>IF(ISNUMBER(E24),SUM(D24:E24)," ")</f>
        <v>54</v>
      </c>
      <c r="H24" s="18">
        <f>IF(ISNUMBER(E24),IF(G24&gt;Q24,1,IF(G24=Q24,0.5,0))," ")</f>
        <v>0</v>
      </c>
      <c r="I24" s="14"/>
      <c r="J24" s="1"/>
      <c r="K24" s="104"/>
      <c r="L24" s="105"/>
      <c r="M24" s="15">
        <v>2</v>
      </c>
      <c r="N24" s="72">
        <v>0</v>
      </c>
      <c r="O24" s="17">
        <v>86</v>
      </c>
      <c r="P24" s="17">
        <v>0</v>
      </c>
      <c r="Q24" s="75">
        <f>IF(ISNUMBER(O24),SUM(N24:O24)," ")</f>
        <v>86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49</v>
      </c>
      <c r="B25" s="111"/>
      <c r="C25" s="15">
        <v>3</v>
      </c>
      <c r="D25" s="16">
        <v>156</v>
      </c>
      <c r="E25" s="73">
        <v>0</v>
      </c>
      <c r="F25" s="17">
        <v>0</v>
      </c>
      <c r="G25" s="75">
        <f>IF(ISNUMBER(D25),SUM(D25:E25)," ")</f>
        <v>156</v>
      </c>
      <c r="H25" s="18">
        <f>IF(ISNUMBER(D25),IF(G25&gt;Q25,1,IF(G25=Q25,0.5,0))," ")</f>
        <v>1</v>
      </c>
      <c r="I25" s="14"/>
      <c r="J25" s="1"/>
      <c r="K25" s="110" t="s">
        <v>65</v>
      </c>
      <c r="L25" s="111"/>
      <c r="M25" s="15">
        <v>3</v>
      </c>
      <c r="N25" s="16">
        <v>143</v>
      </c>
      <c r="O25" s="73">
        <v>0</v>
      </c>
      <c r="P25" s="17">
        <v>0</v>
      </c>
      <c r="Q25" s="75">
        <f>IF(ISNUMBER(N25),SUM(N25:O25)," ")</f>
        <v>143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62</v>
      </c>
      <c r="F26" s="20">
        <v>6</v>
      </c>
      <c r="G26" s="77">
        <f>IF(ISNUMBER(E26),SUM(D26:E26)," ")</f>
        <v>62</v>
      </c>
      <c r="H26" s="21">
        <f>IF(ISNUMBER(E26),IF(G26&gt;Q26,1,IF(G26=Q26,0.5,0))," ")</f>
        <v>1</v>
      </c>
      <c r="I26" s="106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61</v>
      </c>
      <c r="P26" s="20">
        <v>3</v>
      </c>
      <c r="Q26" s="77">
        <f>IF(ISNUMBER(O26),SUM(N26:O26)," ")</f>
        <v>61</v>
      </c>
      <c r="R26" s="21">
        <f>IF(ISNUMBER(O26),IF(H26=1,0,IF(H26=0.5,0.5,1))," ")</f>
        <v>0</v>
      </c>
      <c r="S26" s="106">
        <f>IF(ISNUMBER(N23),IF(I26=0,1,IF(I26=0.5,0.5,0))," ")</f>
        <v>0</v>
      </c>
    </row>
    <row r="27" spans="1:19" ht="15" customHeight="1" thickBot="1">
      <c r="A27" s="108">
        <v>10834</v>
      </c>
      <c r="B27" s="109"/>
      <c r="C27" s="22" t="s">
        <v>11</v>
      </c>
      <c r="D27" s="23">
        <f>IF(ISNUMBER(D23),SUM(D23:D26)," ")</f>
        <v>309</v>
      </c>
      <c r="E27" s="24">
        <f>IF(ISNUMBER(D23),SUM(E23:E26)," ")</f>
        <v>116</v>
      </c>
      <c r="F27" s="69">
        <f>IF(ISNUMBER(D23),SUM(F23:F26)," ")</f>
        <v>10</v>
      </c>
      <c r="G27" s="81">
        <f>IF(ISNUMBER(D23),SUM(G23:G26)," ")</f>
        <v>425</v>
      </c>
      <c r="H27" s="71">
        <f>IF(ISNUMBER(D23),SUM(H23:H26)," ")</f>
        <v>3</v>
      </c>
      <c r="I27" s="107"/>
      <c r="J27" s="1"/>
      <c r="K27" s="108">
        <v>5196</v>
      </c>
      <c r="L27" s="109"/>
      <c r="M27" s="22" t="s">
        <v>11</v>
      </c>
      <c r="N27" s="23">
        <f>IF(ISNUMBER(N23),SUM(N23:N26)," ")</f>
        <v>281</v>
      </c>
      <c r="O27" s="24">
        <f>IF(ISNUMBER(N23),SUM(O23:O26)," ")</f>
        <v>147</v>
      </c>
      <c r="P27" s="69">
        <f>IF(ISNUMBER(N23),SUM(P23:P26)," ")</f>
        <v>3</v>
      </c>
      <c r="Q27" s="81">
        <f>IF(ISNUMBER(N23),SUM(Q23:Q26)," ")</f>
        <v>428</v>
      </c>
      <c r="R27" s="71">
        <f>IF(ISNUMBER(N23),SUM(R23:R26)," ")</f>
        <v>1</v>
      </c>
      <c r="S27" s="107"/>
    </row>
    <row r="28" spans="1:19" ht="12.75" customHeight="1">
      <c r="A28" s="102" t="s">
        <v>57</v>
      </c>
      <c r="B28" s="103"/>
      <c r="C28" s="10">
        <v>1</v>
      </c>
      <c r="D28" s="11">
        <v>139</v>
      </c>
      <c r="E28" s="74">
        <v>0</v>
      </c>
      <c r="F28" s="12">
        <v>0</v>
      </c>
      <c r="G28" s="75">
        <f>IF(ISNUMBER(D28),SUM(D28:E28)," ")</f>
        <v>139</v>
      </c>
      <c r="H28" s="13">
        <f>IF(ISNUMBER(D28),IF(G28&gt;Q28,1,IF(G28=Q28,0.5,0))," ")</f>
        <v>0</v>
      </c>
      <c r="I28" s="14"/>
      <c r="J28" s="1"/>
      <c r="K28" s="102" t="s">
        <v>66</v>
      </c>
      <c r="L28" s="103"/>
      <c r="M28" s="10">
        <v>1</v>
      </c>
      <c r="N28" s="11">
        <v>144</v>
      </c>
      <c r="O28" s="74">
        <v>0</v>
      </c>
      <c r="P28" s="12">
        <v>0</v>
      </c>
      <c r="Q28" s="75">
        <f>IF(ISNUMBER(N28),SUM(N28:O28)," ")</f>
        <v>144</v>
      </c>
      <c r="R28" s="13">
        <f>IF(ISNUMBER(N28),IF(H28=1,0,IF(H28=0.5,0.5,1))," ")</f>
        <v>1</v>
      </c>
      <c r="S28" s="14"/>
    </row>
    <row r="29" spans="1:19" ht="12.75" customHeight="1">
      <c r="A29" s="104"/>
      <c r="B29" s="105"/>
      <c r="C29" s="15">
        <v>2</v>
      </c>
      <c r="D29" s="72">
        <v>0</v>
      </c>
      <c r="E29" s="17">
        <v>53</v>
      </c>
      <c r="F29" s="17">
        <v>1</v>
      </c>
      <c r="G29" s="75">
        <f>IF(ISNUMBER(E29),SUM(D29:E29)," ")</f>
        <v>53</v>
      </c>
      <c r="H29" s="18">
        <f>IF(ISNUMBER(E29),IF(G29&gt;Q29,1,IF(G29=Q29,0.5,0))," ")</f>
        <v>0</v>
      </c>
      <c r="I29" s="14"/>
      <c r="J29" s="1"/>
      <c r="K29" s="104"/>
      <c r="L29" s="105"/>
      <c r="M29" s="15">
        <v>2</v>
      </c>
      <c r="N29" s="72">
        <v>0</v>
      </c>
      <c r="O29" s="17">
        <v>61</v>
      </c>
      <c r="P29" s="17">
        <v>3</v>
      </c>
      <c r="Q29" s="75">
        <f>IF(ISNUMBER(O29),SUM(N29:O29)," ")</f>
        <v>61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52</v>
      </c>
      <c r="B30" s="111"/>
      <c r="C30" s="15">
        <v>3</v>
      </c>
      <c r="D30" s="16">
        <v>144</v>
      </c>
      <c r="E30" s="73">
        <v>0</v>
      </c>
      <c r="F30" s="17">
        <v>0</v>
      </c>
      <c r="G30" s="75">
        <f>IF(ISNUMBER(D30),SUM(D30:E30)," ")</f>
        <v>144</v>
      </c>
      <c r="H30" s="18">
        <f>IF(ISNUMBER(D30),IF(G30&gt;Q30,1,IF(G30=Q30,0.5,0))," ")</f>
        <v>0</v>
      </c>
      <c r="I30" s="14"/>
      <c r="J30" s="1"/>
      <c r="K30" s="110" t="s">
        <v>64</v>
      </c>
      <c r="L30" s="111"/>
      <c r="M30" s="15">
        <v>3</v>
      </c>
      <c r="N30" s="16">
        <v>154</v>
      </c>
      <c r="O30" s="73">
        <v>0</v>
      </c>
      <c r="P30" s="17">
        <v>0</v>
      </c>
      <c r="Q30" s="75">
        <f>IF(ISNUMBER(N30),SUM(N30:O30)," ")</f>
        <v>154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54</v>
      </c>
      <c r="F31" s="20">
        <v>2</v>
      </c>
      <c r="G31" s="77">
        <f>IF(ISNUMBER(E31),SUM(D31:E31)," ")</f>
        <v>54</v>
      </c>
      <c r="H31" s="21">
        <f>IF(ISNUMBER(E31),IF(G31&gt;Q31,1,IF(G31=Q31,0.5,0))," ")</f>
        <v>0</v>
      </c>
      <c r="I31" s="106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97</v>
      </c>
      <c r="P31" s="20">
        <v>1</v>
      </c>
      <c r="Q31" s="77">
        <f>IF(ISNUMBER(O31),SUM(N31:O31)," ")</f>
        <v>97</v>
      </c>
      <c r="R31" s="21">
        <f>IF(ISNUMBER(O31),IF(H31=1,0,IF(H31=0.5,0.5,1))," ")</f>
        <v>1</v>
      </c>
      <c r="S31" s="106">
        <f>IF(ISNUMBER(N28),IF(I31=0,1,IF(I31=0.5,0.5,0))," ")</f>
        <v>1</v>
      </c>
    </row>
    <row r="32" spans="1:19" ht="15" customHeight="1" thickBot="1">
      <c r="A32" s="108">
        <v>10835</v>
      </c>
      <c r="B32" s="109"/>
      <c r="C32" s="22" t="s">
        <v>11</v>
      </c>
      <c r="D32" s="23">
        <f>IF(ISNUMBER(D28),SUM(D28:D31)," ")</f>
        <v>283</v>
      </c>
      <c r="E32" s="24">
        <f>IF(ISNUMBER(D28),SUM(E28:E31)," ")</f>
        <v>107</v>
      </c>
      <c r="F32" s="69">
        <f>IF(ISNUMBER(D28),SUM(F28:F31)," ")</f>
        <v>3</v>
      </c>
      <c r="G32" s="81">
        <f>IF(ISNUMBER(D28),SUM(G28:G31)," ")</f>
        <v>390</v>
      </c>
      <c r="H32" s="71">
        <f>IF(ISNUMBER(D28),SUM(H28:H31)," ")</f>
        <v>0</v>
      </c>
      <c r="I32" s="107"/>
      <c r="J32" s="1"/>
      <c r="K32" s="108">
        <v>12943</v>
      </c>
      <c r="L32" s="109"/>
      <c r="M32" s="22" t="s">
        <v>11</v>
      </c>
      <c r="N32" s="23">
        <f>IF(ISNUMBER(N28),SUM(N28:N31)," ")</f>
        <v>298</v>
      </c>
      <c r="O32" s="24">
        <f>IF(ISNUMBER(N28),SUM(O28:O31)," ")</f>
        <v>158</v>
      </c>
      <c r="P32" s="69">
        <f>IF(ISNUMBER(N28),SUM(P28:P31)," ")</f>
        <v>4</v>
      </c>
      <c r="Q32" s="81">
        <f>IF(ISNUMBER(N28),SUM(Q28:Q31)," ")</f>
        <v>456</v>
      </c>
      <c r="R32" s="71">
        <f>IF(ISNUMBER(N28),SUM(R28:R31)," ")</f>
        <v>4</v>
      </c>
      <c r="S32" s="107"/>
    </row>
    <row r="33" spans="1:19" ht="12.75" customHeight="1">
      <c r="A33" s="102" t="s">
        <v>53</v>
      </c>
      <c r="B33" s="103"/>
      <c r="C33" s="10">
        <v>1</v>
      </c>
      <c r="D33" s="11">
        <v>143</v>
      </c>
      <c r="E33" s="74">
        <v>0</v>
      </c>
      <c r="F33" s="12">
        <v>0</v>
      </c>
      <c r="G33" s="75">
        <f>IF(ISNUMBER(D33),SUM(D33:E33)," ")</f>
        <v>143</v>
      </c>
      <c r="H33" s="13">
        <f>IF(ISNUMBER(D33),IF(G33&gt;Q33,1,IF(G33=Q33,0.5,0))," ")</f>
        <v>1</v>
      </c>
      <c r="I33" s="14"/>
      <c r="J33" s="1"/>
      <c r="K33" s="102" t="s">
        <v>67</v>
      </c>
      <c r="L33" s="103"/>
      <c r="M33" s="10">
        <v>1</v>
      </c>
      <c r="N33" s="11">
        <v>140</v>
      </c>
      <c r="O33" s="74">
        <v>0</v>
      </c>
      <c r="P33" s="12">
        <v>0</v>
      </c>
      <c r="Q33" s="75">
        <f>IF(ISNUMBER(N33),SUM(N33:O33)," ")</f>
        <v>140</v>
      </c>
      <c r="R33" s="13">
        <f>IF(ISNUMBER(N33),IF(H33=1,0,IF(H33=0.5,0.5,1))," ")</f>
        <v>0</v>
      </c>
      <c r="S33" s="14"/>
    </row>
    <row r="34" spans="1:19" ht="12.75" customHeight="1">
      <c r="A34" s="104"/>
      <c r="B34" s="105"/>
      <c r="C34" s="15">
        <v>2</v>
      </c>
      <c r="D34" s="72">
        <v>0</v>
      </c>
      <c r="E34" s="17">
        <v>81</v>
      </c>
      <c r="F34" s="17">
        <v>1</v>
      </c>
      <c r="G34" s="75">
        <f>IF(ISNUMBER(E34),SUM(D34:E34)," ")</f>
        <v>81</v>
      </c>
      <c r="H34" s="18">
        <f>IF(ISNUMBER(E34),IF(G34&gt;Q34,1,IF(G34=Q34,0.5,0))," ")</f>
        <v>1</v>
      </c>
      <c r="I34" s="14"/>
      <c r="J34" s="1"/>
      <c r="K34" s="104"/>
      <c r="L34" s="105"/>
      <c r="M34" s="15">
        <v>2</v>
      </c>
      <c r="N34" s="72">
        <v>0</v>
      </c>
      <c r="O34" s="17">
        <v>72</v>
      </c>
      <c r="P34" s="17">
        <v>2</v>
      </c>
      <c r="Q34" s="75">
        <f>IF(ISNUMBER(O34),SUM(N34:O34)," ")</f>
        <v>72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54</v>
      </c>
      <c r="B35" s="111"/>
      <c r="C35" s="15">
        <v>3</v>
      </c>
      <c r="D35" s="16">
        <v>157</v>
      </c>
      <c r="E35" s="73">
        <v>0</v>
      </c>
      <c r="F35" s="17">
        <v>0</v>
      </c>
      <c r="G35" s="75">
        <f>IF(ISNUMBER(D35),SUM(D35:E35)," ")</f>
        <v>157</v>
      </c>
      <c r="H35" s="18">
        <f>IF(ISNUMBER(D35),IF(G35&gt;Q35,1,IF(G35=Q35,0.5,0))," ")</f>
        <v>0.5</v>
      </c>
      <c r="I35" s="14"/>
      <c r="J35" s="1"/>
      <c r="K35" s="110" t="s">
        <v>54</v>
      </c>
      <c r="L35" s="111"/>
      <c r="M35" s="15">
        <v>3</v>
      </c>
      <c r="N35" s="16">
        <v>157</v>
      </c>
      <c r="O35" s="73">
        <v>0</v>
      </c>
      <c r="P35" s="17">
        <v>0</v>
      </c>
      <c r="Q35" s="75">
        <f>IF(ISNUMBER(N35),SUM(N35:O35)," ")</f>
        <v>157</v>
      </c>
      <c r="R35" s="18">
        <f>IF(ISNUMBER(N35),IF(H35=1,0,IF(H35=0.5,0.5,1))," ")</f>
        <v>0.5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77</v>
      </c>
      <c r="F36" s="20">
        <v>2</v>
      </c>
      <c r="G36" s="77">
        <f>IF(ISNUMBER(E36),SUM(D36:E36)," ")</f>
        <v>77</v>
      </c>
      <c r="H36" s="21">
        <f>IF(ISNUMBER(E36),IF(G36&gt;Q36,1,IF(G36=Q36,0.5,0))," ")</f>
        <v>1</v>
      </c>
      <c r="I36" s="106">
        <f>IF(ISNUMBER(D33),IF(H37&gt;R37,1,IF(H37&lt;R37,0,IF(AND(H37=R37,G37&gt;Q37),1,IF(AND(H37=R37,G37=Q37),0.5,0))))," ")</f>
        <v>1</v>
      </c>
      <c r="J36" s="1"/>
      <c r="K36" s="112"/>
      <c r="L36" s="113"/>
      <c r="M36" s="19">
        <v>4</v>
      </c>
      <c r="N36" s="76">
        <v>0</v>
      </c>
      <c r="O36" s="20">
        <v>69</v>
      </c>
      <c r="P36" s="20">
        <v>0</v>
      </c>
      <c r="Q36" s="77">
        <f>IF(ISNUMBER(O36),SUM(N36:O36)," ")</f>
        <v>69</v>
      </c>
      <c r="R36" s="21">
        <f>IF(ISNUMBER(O36),IF(H36=1,0,IF(H36=0.5,0.5,1))," ")</f>
        <v>0</v>
      </c>
      <c r="S36" s="106">
        <f>IF(ISNUMBER(N33),IF(I36=0,1,IF(I36=0.5,0.5,0))," ")</f>
        <v>0</v>
      </c>
    </row>
    <row r="37" spans="1:19" ht="15" customHeight="1" thickBot="1">
      <c r="A37" s="108">
        <v>19367</v>
      </c>
      <c r="B37" s="109"/>
      <c r="C37" s="22" t="s">
        <v>11</v>
      </c>
      <c r="D37" s="23">
        <f>IF(ISNUMBER(D33),SUM(D33:D36)," ")</f>
        <v>300</v>
      </c>
      <c r="E37" s="24">
        <f>IF(ISNUMBER(D33),SUM(E33:E36)," ")</f>
        <v>158</v>
      </c>
      <c r="F37" s="69">
        <f>IF(ISNUMBER(D33),SUM(F33:F36)," ")</f>
        <v>3</v>
      </c>
      <c r="G37" s="81">
        <f>IF(ISNUMBER(D33),SUM(G33:G36)," ")</f>
        <v>458</v>
      </c>
      <c r="H37" s="71">
        <f>IF(ISNUMBER(D33),SUM(H33:H36)," ")</f>
        <v>3.5</v>
      </c>
      <c r="I37" s="107"/>
      <c r="J37" s="1"/>
      <c r="K37" s="108">
        <v>15926</v>
      </c>
      <c r="L37" s="109"/>
      <c r="M37" s="22" t="s">
        <v>11</v>
      </c>
      <c r="N37" s="23">
        <f>IF(ISNUMBER(N33),SUM(N33:N36)," ")</f>
        <v>297</v>
      </c>
      <c r="O37" s="24">
        <f>IF(ISNUMBER(N33),SUM(O33:O36)," ")</f>
        <v>141</v>
      </c>
      <c r="P37" s="69">
        <f>IF(ISNUMBER(N33),SUM(P33:P36)," ")</f>
        <v>2</v>
      </c>
      <c r="Q37" s="81">
        <f>IF(ISNUMBER(N33),SUM(Q33:Q36)," ")</f>
        <v>438</v>
      </c>
      <c r="R37" s="71">
        <f>IF(ISNUMBER(N33),SUM(R33:R36)," ")</f>
        <v>0.5</v>
      </c>
      <c r="S37" s="107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1781</v>
      </c>
      <c r="E39" s="29">
        <f>IF(ISNUMBER($G39),SUM(E12,E17,E22,E27,E32,E37)," ")</f>
        <v>796</v>
      </c>
      <c r="F39" s="29">
        <f>IF(ISNUMBER($G39),SUM(F12,F17,F22,F27,F32,F37)," ")</f>
        <v>26</v>
      </c>
      <c r="G39" s="30">
        <f>IF(SUM($G$8:$G$37)+SUM($Q$8:$Q$37)&gt;0,SUM(G12,G17,G22,G27,G32,G37),"")</f>
        <v>2577</v>
      </c>
      <c r="H39" s="31">
        <f>IF(SUM($G$8:$G$37)+SUM($Q$8:$Q$37)&gt;0,SUM(H12,H17,H22,H27,H32,H37),"")</f>
        <v>11.5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1745</v>
      </c>
      <c r="O39" s="29">
        <f>IF(ISNUMBER($G39),SUM(O12,O17,O22,O27,O32,O37),"")</f>
        <v>867</v>
      </c>
      <c r="P39" s="29">
        <f>IF(ISNUMBER($G39),SUM(P12,P17,P22,P27,P32,P37),"")</f>
        <v>24</v>
      </c>
      <c r="Q39" s="30">
        <f>IF(SUM($G$8:$G$37)+SUM($Q$8:$Q$37)&gt;0,SUM(Q12,Q17,Q22,Q27,Q32,Q37),"")</f>
        <v>2612</v>
      </c>
      <c r="R39" s="31">
        <f>IF(SUM($G$8:$G$37)+SUM($Q$8:$Q$37)&gt;0,SUM(R12,R17,R22,R27,R32,R37),"")</f>
        <v>12.5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20" t="s">
        <v>50</v>
      </c>
      <c r="D41" s="120"/>
      <c r="E41" s="120"/>
      <c r="F41" s="1"/>
      <c r="G41" s="121" t="s">
        <v>15</v>
      </c>
      <c r="H41" s="121"/>
      <c r="I41" s="35">
        <f>IF(ISNUMBER(D8),SUM(I11:I39)," ")</f>
        <v>4</v>
      </c>
      <c r="J41" s="1"/>
      <c r="K41" s="33"/>
      <c r="L41" s="34" t="s">
        <v>21</v>
      </c>
      <c r="M41" s="120" t="s">
        <v>61</v>
      </c>
      <c r="N41" s="120"/>
      <c r="O41" s="120"/>
      <c r="P41" s="1"/>
      <c r="Q41" s="121" t="s">
        <v>15</v>
      </c>
      <c r="R41" s="121"/>
      <c r="S41" s="35">
        <f>IF(ISNUMBER(N8),SUM(S11:S39)," ")</f>
        <v>4</v>
      </c>
    </row>
    <row r="42" spans="1:19" ht="18.75" customHeight="1">
      <c r="A42" s="33"/>
      <c r="B42" s="34" t="s">
        <v>20</v>
      </c>
      <c r="C42" s="122"/>
      <c r="D42" s="122"/>
      <c r="E42" s="122"/>
      <c r="F42" s="1"/>
      <c r="G42" s="36"/>
      <c r="H42" s="36"/>
      <c r="I42" s="36"/>
      <c r="J42" s="1"/>
      <c r="K42" s="33"/>
      <c r="L42" s="34" t="s">
        <v>20</v>
      </c>
      <c r="M42" s="122"/>
      <c r="N42" s="122"/>
      <c r="O42" s="122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23" t="s">
        <v>41</v>
      </c>
      <c r="D43" s="123"/>
      <c r="E43" s="123"/>
      <c r="F43" s="123"/>
      <c r="G43" s="123"/>
      <c r="H43" s="123"/>
      <c r="I43" s="34"/>
      <c r="J43" s="34"/>
      <c r="K43" s="34" t="s">
        <v>24</v>
      </c>
      <c r="L43" s="124" t="s">
        <v>42</v>
      </c>
      <c r="M43" s="124"/>
      <c r="N43" s="1"/>
      <c r="O43" s="34" t="s">
        <v>20</v>
      </c>
      <c r="P43" s="123"/>
      <c r="Q43" s="123"/>
      <c r="R43" s="123"/>
      <c r="S43" s="123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6">
        <v>0.375</v>
      </c>
      <c r="D46" s="117"/>
      <c r="E46" s="1"/>
      <c r="F46" s="1"/>
      <c r="G46" s="1"/>
      <c r="H46" s="1"/>
      <c r="I46" s="2" t="s">
        <v>32</v>
      </c>
      <c r="J46" s="117">
        <v>18</v>
      </c>
      <c r="K46" s="117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4">
        <v>0.5833333333333334</v>
      </c>
      <c r="D47" s="115"/>
      <c r="E47" s="1"/>
      <c r="F47" s="1"/>
      <c r="G47" s="1"/>
      <c r="H47" s="1"/>
      <c r="I47" s="2" t="s">
        <v>33</v>
      </c>
      <c r="J47" s="115">
        <v>5</v>
      </c>
      <c r="K47" s="115"/>
      <c r="L47" s="1"/>
      <c r="M47" s="1"/>
      <c r="N47" s="1"/>
      <c r="O47" s="1"/>
      <c r="P47" s="2" t="s">
        <v>34</v>
      </c>
      <c r="Q47" s="118">
        <v>42613</v>
      </c>
      <c r="R47" s="119"/>
      <c r="S47" s="119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125" t="s">
        <v>16</v>
      </c>
      <c r="B49" s="126"/>
      <c r="C49" s="126"/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7"/>
    </row>
    <row r="50" spans="1:19" ht="77.25" customHeight="1">
      <c r="A50" s="128" t="s">
        <v>43</v>
      </c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30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125" t="s">
        <v>17</v>
      </c>
      <c r="B52" s="126"/>
      <c r="C52" s="126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7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131"/>
      <c r="C57" s="132"/>
      <c r="D57" s="63"/>
      <c r="E57" s="131"/>
      <c r="F57" s="133"/>
      <c r="G57" s="133"/>
      <c r="H57" s="132"/>
      <c r="I57" s="63"/>
      <c r="J57" s="39"/>
      <c r="K57" s="64"/>
      <c r="L57" s="131"/>
      <c r="M57" s="132"/>
      <c r="N57" s="63"/>
      <c r="O57" s="131"/>
      <c r="P57" s="133"/>
      <c r="Q57" s="133"/>
      <c r="R57" s="132"/>
      <c r="S57" s="65"/>
    </row>
    <row r="58" spans="1:19" ht="15" customHeight="1">
      <c r="A58" s="62"/>
      <c r="B58" s="131"/>
      <c r="C58" s="132"/>
      <c r="D58" s="63"/>
      <c r="E58" s="131"/>
      <c r="F58" s="133"/>
      <c r="G58" s="133"/>
      <c r="H58" s="132"/>
      <c r="I58" s="63"/>
      <c r="J58" s="39"/>
      <c r="K58" s="64"/>
      <c r="L58" s="131"/>
      <c r="M58" s="132"/>
      <c r="N58" s="63"/>
      <c r="O58" s="131"/>
      <c r="P58" s="133"/>
      <c r="Q58" s="133"/>
      <c r="R58" s="132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136" t="s">
        <v>18</v>
      </c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8"/>
    </row>
    <row r="62" spans="1:19" ht="72" customHeight="1">
      <c r="A62" s="139" t="s">
        <v>44</v>
      </c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1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125" t="s">
        <v>19</v>
      </c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7"/>
    </row>
    <row r="65" spans="1:19" ht="77.25" customHeight="1">
      <c r="A65" s="128" t="s">
        <v>69</v>
      </c>
      <c r="B65" s="129"/>
      <c r="C65" s="129"/>
      <c r="D65" s="129"/>
      <c r="E65" s="129"/>
      <c r="F65" s="129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30"/>
    </row>
    <row r="66" spans="1:19" ht="21" customHeight="1">
      <c r="A66" s="60"/>
      <c r="B66" s="61" t="s">
        <v>35</v>
      </c>
      <c r="C66" s="134" t="s">
        <v>68</v>
      </c>
      <c r="D66" s="135"/>
      <c r="E66" s="135"/>
      <c r="F66" s="135"/>
      <c r="G66" s="135"/>
      <c r="H66" s="135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Kuželky</cp:lastModifiedBy>
  <cp:lastPrinted>2016-02-13T12:53:09Z</cp:lastPrinted>
  <dcterms:created xsi:type="dcterms:W3CDTF">2005-07-26T20:23:27Z</dcterms:created>
  <dcterms:modified xsi:type="dcterms:W3CDTF">2016-02-13T12:53:58Z</dcterms:modified>
  <cp:category/>
  <cp:version/>
  <cp:contentType/>
  <cp:contentStatus/>
</cp:coreProperties>
</file>