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<sst xmlns="http://schemas.openxmlformats.org/spreadsheetml/2006/main" count="111" uniqueCount="69">
  <si>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</si>
  <si>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</si>
  <si>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</si>
  <si>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</si>
  <si>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</si>
  <si>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</si>
  <si>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</si>
  <si>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</si>
  <si>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</si>
  <si>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</si>
  <si>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</si>
  <si>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</si>
  <si>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</si>
  <si>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</si>
  <si>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</si>
  <si>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</si>
  <si>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</si>
  <si>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</si>
  <si>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</si>
  <si>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</si>
  <si>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</si>
  <si>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</si>
  <si>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</si>
  <si>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</si>
  <si>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</si>
  <si>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</si>
  <si>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</si>
  <si>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</si>
  <si>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</si>
  <si>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</si>
  <si>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</si>
  <si>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</si>
  <si>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</si>
  <si>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</si>
  <si>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</si>
  <si>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</si>
  <si>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</si>
  <si>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</si>
  <si>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</si>
  <si>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26.11.2016</t>
  </si>
  <si>
    <t>Dominik</t>
  </si>
  <si>
    <t>Jaromír</t>
  </si>
  <si>
    <t>Karel</t>
  </si>
  <si>
    <t>Jiří</t>
  </si>
  <si>
    <t>Lucie</t>
  </si>
  <si>
    <t>Jaroslav</t>
  </si>
  <si>
    <t>Šárka</t>
  </si>
  <si>
    <t>Zdeněk</t>
  </si>
  <si>
    <t>Tomáš</t>
  </si>
  <si>
    <t>Pavel</t>
  </si>
  <si>
    <t>Král</t>
  </si>
  <si>
    <t>Byrtus</t>
  </si>
  <si>
    <t>Ganaj</t>
  </si>
  <si>
    <t>Ochotný</t>
  </si>
  <si>
    <t>Trochová</t>
  </si>
  <si>
    <t>Jílek</t>
  </si>
  <si>
    <t>Lipchavská</t>
  </si>
  <si>
    <t>Kuneš</t>
  </si>
  <si>
    <t>Palka</t>
  </si>
  <si>
    <t>Mikulenka</t>
  </si>
  <si>
    <t>Troch</t>
  </si>
  <si>
    <t>Pittr</t>
  </si>
  <si>
    <t>TJ Baník Stříbro -  B</t>
  </si>
  <si>
    <t>TJ Sokol Díly -  A</t>
  </si>
  <si>
    <t>Stříbro</t>
  </si>
  <si>
    <t>Lucie Trochová</t>
  </si>
  <si>
    <t>P-0115</t>
  </si>
  <si>
    <t>1.Start náhradníka TJ Sokol Díly A - Mikulenka Pavel 19227</t>
  </si>
  <si>
    <t>26.11.2016 Trochová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</si>
</sst>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14" fontId="11" fillId="0" borderId="67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26">
      <selection activeCell="C70" sqref="C7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64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50</v>
      </c>
      <c r="B8" s="78"/>
      <c r="C8" s="10">
        <v>1</v>
      </c>
      <c r="D8" s="11">
        <v>92</v>
      </c>
      <c r="E8" s="12">
        <v>44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7" t="s">
        <v>51</v>
      </c>
      <c r="L8" s="78"/>
      <c r="M8" s="10">
        <v>1</v>
      </c>
      <c r="N8" s="11">
        <v>85</v>
      </c>
      <c r="O8" s="12">
        <v>45</v>
      </c>
      <c r="P8" s="12">
        <v>2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76</v>
      </c>
      <c r="E9" s="18">
        <v>34</v>
      </c>
      <c r="F9" s="18">
        <v>0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85</v>
      </c>
      <c r="O9" s="18">
        <v>35</v>
      </c>
      <c r="P9" s="18">
        <v>1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93</v>
      </c>
      <c r="E10" s="18">
        <v>45</v>
      </c>
      <c r="F10" s="18">
        <v>2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86</v>
      </c>
      <c r="O10" s="18">
        <v>40</v>
      </c>
      <c r="P10" s="18">
        <v>0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85</v>
      </c>
      <c r="E11" s="23">
        <v>35</v>
      </c>
      <c r="F11" s="23">
        <v>0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86</v>
      </c>
      <c r="O11" s="23">
        <v>36</v>
      </c>
      <c r="P11" s="23">
        <v>4</v>
      </c>
      <c r="Q11" s="24">
        <f>IF(AND(ISBLANK(N11),ISBLANK(O11)),"",N11+O11)</f>
        <v>122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23381</v>
      </c>
      <c r="B12" s="82"/>
      <c r="C12" s="26" t="s">
        <v>12</v>
      </c>
      <c r="D12" s="27">
        <f>IF(ISNUMBER($G12),SUM(D8:D11),"")</f>
        <v>346</v>
      </c>
      <c r="E12" s="28">
        <f>IF(ISNUMBER($G12),SUM(E8:E11),"")</f>
        <v>158</v>
      </c>
      <c r="F12" s="28">
        <f>IF(ISNUMBER($G12),SUM(F8:F11),"")</f>
        <v>3</v>
      </c>
      <c r="G12" s="29">
        <f>IF(SUM($G8:$G11)+SUM($Q8:$Q11)&gt;0,SUM(G8:G11),"")</f>
        <v>504</v>
      </c>
      <c r="H12" s="27">
        <f>IF(ISNUMBER($G12),SUM(H8:H11),"")</f>
        <v>2</v>
      </c>
      <c r="I12" s="76"/>
      <c r="K12" s="81">
        <v>19895</v>
      </c>
      <c r="L12" s="82"/>
      <c r="M12" s="26" t="s">
        <v>12</v>
      </c>
      <c r="N12" s="27">
        <f>IF(ISNUMBER($G12),SUM(N8:N11),"")</f>
        <v>342</v>
      </c>
      <c r="O12" s="28">
        <f>IF(ISNUMBER($G12),SUM(O8:O11),"")</f>
        <v>156</v>
      </c>
      <c r="P12" s="28">
        <f>IF(ISNUMBER($G12),SUM(P8:P11),"")</f>
        <v>7</v>
      </c>
      <c r="Q12" s="29">
        <f>IF(SUM($G8:$G11)+SUM($Q8:$Q11)&gt;0,SUM(Q8:Q11),"")</f>
        <v>498</v>
      </c>
      <c r="R12" s="27">
        <f>IF(ISNUMBER($G12),SUM(R8:R11),"")</f>
        <v>2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89</v>
      </c>
      <c r="E13" s="12">
        <v>13</v>
      </c>
      <c r="F13" s="12">
        <v>9</v>
      </c>
      <c r="G13" s="13">
        <f>IF(AND(ISBLANK(D13),ISBLANK(E13)),"",D13+E13)</f>
        <v>102</v>
      </c>
      <c r="H13" s="14">
        <f>IF(OR(ISNUMBER($G13),ISNUMBER($Q13)),(SIGN(N($G13)-N($Q13))+1)/2,"")</f>
        <v>0</v>
      </c>
      <c r="I13" s="15"/>
      <c r="K13" s="77" t="s">
        <v>53</v>
      </c>
      <c r="L13" s="78"/>
      <c r="M13" s="10">
        <v>1</v>
      </c>
      <c r="N13" s="11">
        <v>77</v>
      </c>
      <c r="O13" s="12">
        <v>36</v>
      </c>
      <c r="P13" s="12">
        <v>2</v>
      </c>
      <c r="Q13" s="13">
        <f>IF(AND(ISBLANK(N13),ISBLANK(O13)),"",N13+O13)</f>
        <v>113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84</v>
      </c>
      <c r="E14" s="18">
        <v>42</v>
      </c>
      <c r="F14" s="18">
        <v>2</v>
      </c>
      <c r="G14" s="19">
        <f>IF(AND(ISBLANK(D14),ISBLANK(E14)),"",D14+E14)</f>
        <v>126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65</v>
      </c>
      <c r="O14" s="18">
        <v>35</v>
      </c>
      <c r="P14" s="18">
        <v>4</v>
      </c>
      <c r="Q14" s="19">
        <f>IF(AND(ISBLANK(N14),ISBLANK(O14)),"",N14+O14)</f>
        <v>100</v>
      </c>
      <c r="R14" s="20">
        <f>IF(ISNUMBER($H14),1-$H14,"")</f>
        <v>0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81</v>
      </c>
      <c r="E15" s="18">
        <v>27</v>
      </c>
      <c r="F15" s="18">
        <v>4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100</v>
      </c>
      <c r="O15" s="18">
        <v>36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97</v>
      </c>
      <c r="E16" s="23">
        <v>36</v>
      </c>
      <c r="F16" s="23">
        <v>2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89</v>
      </c>
      <c r="O16" s="23">
        <v>36</v>
      </c>
      <c r="P16" s="23">
        <v>3</v>
      </c>
      <c r="Q16" s="24">
        <f>IF(AND(ISBLANK(N16),ISBLANK(O16)),"",N16+O16)</f>
        <v>125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22961</v>
      </c>
      <c r="B17" s="82"/>
      <c r="C17" s="26" t="s">
        <v>12</v>
      </c>
      <c r="D17" s="27">
        <f>IF(ISNUMBER($G17),SUM(D13:D16),"")</f>
        <v>351</v>
      </c>
      <c r="E17" s="28">
        <f>IF(ISNUMBER($G17),SUM(E13:E16),"")</f>
        <v>118</v>
      </c>
      <c r="F17" s="28">
        <f>IF(ISNUMBER($G17),SUM(F13:F16),"")</f>
        <v>17</v>
      </c>
      <c r="G17" s="29">
        <f>IF(SUM($G13:$G16)+SUM($Q13:$Q16)&gt;0,SUM(G13:G16),"")</f>
        <v>469</v>
      </c>
      <c r="H17" s="27">
        <f>IF(ISNUMBER($G17),SUM(H13:H16),"")</f>
        <v>2</v>
      </c>
      <c r="I17" s="76"/>
      <c r="K17" s="81">
        <v>10522</v>
      </c>
      <c r="L17" s="82"/>
      <c r="M17" s="26" t="s">
        <v>12</v>
      </c>
      <c r="N17" s="27">
        <f>IF(ISNUMBER($G17),SUM(N13:N16),"")</f>
        <v>331</v>
      </c>
      <c r="O17" s="28">
        <f>IF(ISNUMBER($G17),SUM(O13:O16),"")</f>
        <v>143</v>
      </c>
      <c r="P17" s="28">
        <f>IF(ISNUMBER($G17),SUM(P13:P16),"")</f>
        <v>10</v>
      </c>
      <c r="Q17" s="29">
        <f>IF(SUM($G13:$G16)+SUM($Q13:$Q16)&gt;0,SUM(Q13:Q16),"")</f>
        <v>474</v>
      </c>
      <c r="R17" s="27">
        <f>IF(ISNUMBER($G17),SUM(R13:R16),"")</f>
        <v>2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79</v>
      </c>
      <c r="E18" s="12">
        <v>45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77" t="s">
        <v>55</v>
      </c>
      <c r="L18" s="78"/>
      <c r="M18" s="10">
        <v>1</v>
      </c>
      <c r="N18" s="11">
        <v>84</v>
      </c>
      <c r="O18" s="12">
        <v>50</v>
      </c>
      <c r="P18" s="12">
        <v>2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54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84</v>
      </c>
      <c r="O19" s="18">
        <v>35</v>
      </c>
      <c r="P19" s="18">
        <v>4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97</v>
      </c>
      <c r="E20" s="18">
        <v>35</v>
      </c>
      <c r="F20" s="18">
        <v>2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71" t="s">
        <v>45</v>
      </c>
      <c r="L20" s="72"/>
      <c r="M20" s="16">
        <v>3</v>
      </c>
      <c r="N20" s="17">
        <v>100</v>
      </c>
      <c r="O20" s="18">
        <v>34</v>
      </c>
      <c r="P20" s="18">
        <v>2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100</v>
      </c>
      <c r="E21" s="23">
        <v>26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99</v>
      </c>
      <c r="O21" s="23">
        <v>33</v>
      </c>
      <c r="P21" s="23">
        <v>3</v>
      </c>
      <c r="Q21" s="24">
        <f>IF(AND(ISBLANK(N21),ISBLANK(O21)),"",N21+O21)</f>
        <v>132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17470</v>
      </c>
      <c r="B22" s="82"/>
      <c r="C22" s="26" t="s">
        <v>12</v>
      </c>
      <c r="D22" s="27">
        <f>IF(ISNUMBER($G22),SUM(D18:D21),"")</f>
        <v>360</v>
      </c>
      <c r="E22" s="28">
        <f>IF(ISNUMBER($G22),SUM(E18:E21),"")</f>
        <v>160</v>
      </c>
      <c r="F22" s="28">
        <f>IF(ISNUMBER($G22),SUM(F18:F21),"")</f>
        <v>5</v>
      </c>
      <c r="G22" s="29">
        <f>IF(SUM($G18:$G21)+SUM($Q18:$Q21)&gt;0,SUM(G18:G21),"")</f>
        <v>520</v>
      </c>
      <c r="H22" s="27">
        <f>IF(ISNUMBER($G22),SUM(H18:H21),"")</f>
        <v>1</v>
      </c>
      <c r="I22" s="76"/>
      <c r="K22" s="81">
        <v>3785</v>
      </c>
      <c r="L22" s="82"/>
      <c r="M22" s="26" t="s">
        <v>12</v>
      </c>
      <c r="N22" s="27">
        <f>IF(ISNUMBER($G22),SUM(N18:N21),"")</f>
        <v>367</v>
      </c>
      <c r="O22" s="28">
        <f>IF(ISNUMBER($G22),SUM(O18:O21),"")</f>
        <v>152</v>
      </c>
      <c r="P22" s="28">
        <f>IF(ISNUMBER($G22),SUM(P18:P21),"")</f>
        <v>11</v>
      </c>
      <c r="Q22" s="29">
        <f>IF(SUM($G18:$G21)+SUM($Q18:$Q21)&gt;0,SUM(Q18:Q21),"")</f>
        <v>519</v>
      </c>
      <c r="R22" s="27">
        <f>IF(ISNUMBER($G22),SUM(R18:R21),"")</f>
        <v>3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88</v>
      </c>
      <c r="E23" s="12">
        <v>43</v>
      </c>
      <c r="F23" s="12">
        <v>0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77" t="s">
        <v>57</v>
      </c>
      <c r="L23" s="78"/>
      <c r="M23" s="10">
        <v>1</v>
      </c>
      <c r="N23" s="11">
        <v>77</v>
      </c>
      <c r="O23" s="12">
        <v>29</v>
      </c>
      <c r="P23" s="12">
        <v>1</v>
      </c>
      <c r="Q23" s="13">
        <f>IF(AND(ISBLANK(N23),ISBLANK(O23)),"",N23+O23)</f>
        <v>106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90</v>
      </c>
      <c r="E24" s="18">
        <v>36</v>
      </c>
      <c r="F24" s="18">
        <v>3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82</v>
      </c>
      <c r="O24" s="18">
        <v>36</v>
      </c>
      <c r="P24" s="18">
        <v>0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83</v>
      </c>
      <c r="E25" s="18">
        <v>52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76</v>
      </c>
      <c r="O25" s="18">
        <v>36</v>
      </c>
      <c r="P25" s="18">
        <v>4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84</v>
      </c>
      <c r="E26" s="23">
        <v>41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100</v>
      </c>
      <c r="O26" s="23">
        <v>44</v>
      </c>
      <c r="P26" s="23">
        <v>0</v>
      </c>
      <c r="Q26" s="24">
        <f>IF(AND(ISBLANK(N26),ISBLANK(O26)),"",N26+O26)</f>
        <v>144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22548</v>
      </c>
      <c r="B27" s="82"/>
      <c r="C27" s="26" t="s">
        <v>12</v>
      </c>
      <c r="D27" s="27">
        <f>IF(ISNUMBER($G27),SUM(D23:D26),"")</f>
        <v>345</v>
      </c>
      <c r="E27" s="28">
        <f>IF(ISNUMBER($G27),SUM(E23:E26),"")</f>
        <v>172</v>
      </c>
      <c r="F27" s="28">
        <f>IF(ISNUMBER($G27),SUM(F23:F26),"")</f>
        <v>6</v>
      </c>
      <c r="G27" s="29">
        <f>IF(SUM($G23:$G26)+SUM($Q23:$Q26)&gt;0,SUM(G23:G26),"")</f>
        <v>517</v>
      </c>
      <c r="H27" s="27">
        <f>IF(ISNUMBER($G27),SUM(H23:H26),"")</f>
        <v>3</v>
      </c>
      <c r="I27" s="76"/>
      <c r="K27" s="81">
        <v>3791</v>
      </c>
      <c r="L27" s="82"/>
      <c r="M27" s="26" t="s">
        <v>12</v>
      </c>
      <c r="N27" s="27">
        <f>IF(ISNUMBER($G27),SUM(N23:N26),"")</f>
        <v>335</v>
      </c>
      <c r="O27" s="28">
        <f>IF(ISNUMBER($G27),SUM(O23:O26),"")</f>
        <v>145</v>
      </c>
      <c r="P27" s="28">
        <f>IF(ISNUMBER($G27),SUM(P23:P26),"")</f>
        <v>5</v>
      </c>
      <c r="Q27" s="29">
        <f>IF(SUM($G23:$G26)+SUM($Q23:$Q26)&gt;0,SUM(Q23:Q26),"")</f>
        <v>480</v>
      </c>
      <c r="R27" s="27">
        <f>IF(ISNUMBER($G27),SUM(R23:R26),"")</f>
        <v>1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91</v>
      </c>
      <c r="E28" s="12">
        <v>36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77" t="s">
        <v>59</v>
      </c>
      <c r="L28" s="78"/>
      <c r="M28" s="10">
        <v>1</v>
      </c>
      <c r="N28" s="11">
        <v>64</v>
      </c>
      <c r="O28" s="12">
        <v>18</v>
      </c>
      <c r="P28" s="12">
        <v>6</v>
      </c>
      <c r="Q28" s="13">
        <f>IF(AND(ISBLANK(N28),ISBLANK(O28)),"",N28+O28)</f>
        <v>82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35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79</v>
      </c>
      <c r="O29" s="18">
        <v>26</v>
      </c>
      <c r="P29" s="18">
        <v>6</v>
      </c>
      <c r="Q29" s="19">
        <f>IF(AND(ISBLANK(N29),ISBLANK(O29)),"",N29+O29)</f>
        <v>105</v>
      </c>
      <c r="R29" s="20">
        <f>IF(ISNUMBER($H29),1-$H29,"")</f>
        <v>0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88</v>
      </c>
      <c r="E30" s="18">
        <v>27</v>
      </c>
      <c r="F30" s="18">
        <v>3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1" t="s">
        <v>49</v>
      </c>
      <c r="L30" s="72"/>
      <c r="M30" s="16">
        <v>3</v>
      </c>
      <c r="N30" s="17">
        <v>74</v>
      </c>
      <c r="O30" s="18">
        <v>43</v>
      </c>
      <c r="P30" s="18">
        <v>1</v>
      </c>
      <c r="Q30" s="19">
        <f>IF(AND(ISBLANK(N30),ISBLANK(O30)),"",N30+O30)</f>
        <v>117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92</v>
      </c>
      <c r="E31" s="23">
        <v>45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78</v>
      </c>
      <c r="O31" s="23">
        <v>44</v>
      </c>
      <c r="P31" s="23">
        <v>3</v>
      </c>
      <c r="Q31" s="24">
        <f>IF(AND(ISBLANK(N31),ISBLANK(O31)),"",N31+O31)</f>
        <v>122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20190</v>
      </c>
      <c r="B32" s="82"/>
      <c r="C32" s="26" t="s">
        <v>12</v>
      </c>
      <c r="D32" s="27">
        <f>IF(ISNUMBER($G32),SUM(D28:D31),"")</f>
        <v>360</v>
      </c>
      <c r="E32" s="28">
        <f>IF(ISNUMBER($G32),SUM(E28:E31),"")</f>
        <v>143</v>
      </c>
      <c r="F32" s="28">
        <f>IF(ISNUMBER($G32),SUM(F28:F31),"")</f>
        <v>7</v>
      </c>
      <c r="G32" s="29">
        <f>IF(SUM($G28:$G31)+SUM($Q28:$Q31)&gt;0,SUM(G28:G31),"")</f>
        <v>503</v>
      </c>
      <c r="H32" s="27">
        <f>IF(ISNUMBER($G32),SUM(H28:H31),"")</f>
        <v>3</v>
      </c>
      <c r="I32" s="76"/>
      <c r="K32" s="81">
        <v>19227</v>
      </c>
      <c r="L32" s="82"/>
      <c r="M32" s="26" t="s">
        <v>12</v>
      </c>
      <c r="N32" s="27">
        <f>IF(ISNUMBER($G32),SUM(N28:N31),"")</f>
        <v>295</v>
      </c>
      <c r="O32" s="28">
        <f>IF(ISNUMBER($G32),SUM(O28:O31),"")</f>
        <v>131</v>
      </c>
      <c r="P32" s="28">
        <f>IF(ISNUMBER($G32),SUM(P28:P31),"")</f>
        <v>16</v>
      </c>
      <c r="Q32" s="29">
        <f>IF(SUM($G28:$G31)+SUM($Q28:$Q31)&gt;0,SUM(Q28:Q31),"")</f>
        <v>426</v>
      </c>
      <c r="R32" s="27">
        <f>IF(ISNUMBER($G32),SUM(R28:R31),"")</f>
        <v>1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83</v>
      </c>
      <c r="E33" s="12">
        <v>51</v>
      </c>
      <c r="F33" s="12">
        <v>3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77" t="s">
        <v>61</v>
      </c>
      <c r="L33" s="78"/>
      <c r="M33" s="10">
        <v>1</v>
      </c>
      <c r="N33" s="11">
        <v>85</v>
      </c>
      <c r="O33" s="12">
        <v>53</v>
      </c>
      <c r="P33" s="12">
        <v>2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90</v>
      </c>
      <c r="E34" s="18">
        <v>40</v>
      </c>
      <c r="F34" s="18">
        <v>1</v>
      </c>
      <c r="G34" s="19">
        <f>IF(AND(ISBLANK(D34),ISBLANK(E34)),"",D34+E34)</f>
        <v>130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84</v>
      </c>
      <c r="O34" s="18">
        <v>54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72</v>
      </c>
      <c r="E35" s="18">
        <v>36</v>
      </c>
      <c r="F35" s="18">
        <v>2</v>
      </c>
      <c r="G35" s="19">
        <f>IF(AND(ISBLANK(D35),ISBLANK(E35)),"",D35+E35)</f>
        <v>108</v>
      </c>
      <c r="H35" s="20">
        <f>IF(OR(ISNUMBER($G35),ISNUMBER($Q35)),(SIGN(N($G35)-N($Q35))+1)/2,"")</f>
        <v>0</v>
      </c>
      <c r="I35" s="15"/>
      <c r="K35" s="71" t="s">
        <v>45</v>
      </c>
      <c r="L35" s="72"/>
      <c r="M35" s="16">
        <v>3</v>
      </c>
      <c r="N35" s="17">
        <v>85</v>
      </c>
      <c r="O35" s="18">
        <v>36</v>
      </c>
      <c r="P35" s="18">
        <v>1</v>
      </c>
      <c r="Q35" s="19">
        <f>IF(AND(ISBLANK(N35),ISBLANK(O35)),"",N35+O35)</f>
        <v>121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54</v>
      </c>
      <c r="F36" s="23">
        <v>0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87</v>
      </c>
      <c r="O36" s="23">
        <v>27</v>
      </c>
      <c r="P36" s="23">
        <v>5</v>
      </c>
      <c r="Q36" s="24">
        <f>IF(AND(ISBLANK(N36),ISBLANK(O36)),"",N36+O36)</f>
        <v>114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16009</v>
      </c>
      <c r="B37" s="82"/>
      <c r="C37" s="26" t="s">
        <v>12</v>
      </c>
      <c r="D37" s="27">
        <f>IF(ISNUMBER($G37),SUM(D33:D36),"")</f>
        <v>330</v>
      </c>
      <c r="E37" s="28">
        <f>IF(ISNUMBER($G37),SUM(E33:E36),"")</f>
        <v>181</v>
      </c>
      <c r="F37" s="28">
        <f>IF(ISNUMBER($G37),SUM(F33:F36),"")</f>
        <v>6</v>
      </c>
      <c r="G37" s="29">
        <f>IF(SUM($G33:$G36)+SUM($Q33:$Q36)&gt;0,SUM(G33:G36),"")</f>
        <v>511</v>
      </c>
      <c r="H37" s="27">
        <f>IF(ISNUMBER($G37),SUM(H33:H36),"")</f>
        <v>1</v>
      </c>
      <c r="I37" s="76"/>
      <c r="K37" s="81">
        <v>13412</v>
      </c>
      <c r="L37" s="82"/>
      <c r="M37" s="26" t="s">
        <v>12</v>
      </c>
      <c r="N37" s="27">
        <f>IF(ISNUMBER($G37),SUM(N33:N36),"")</f>
        <v>341</v>
      </c>
      <c r="O37" s="28">
        <f>IF(ISNUMBER($G37),SUM(O33:O36),"")</f>
        <v>170</v>
      </c>
      <c r="P37" s="28">
        <f>IF(ISNUMBER($G37),SUM(P33:P36),"")</f>
        <v>8</v>
      </c>
      <c r="Q37" s="29">
        <f>IF(SUM($G33:$G36)+SUM($Q33:$Q36)&gt;0,SUM(Q33:Q36),"")</f>
        <v>511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2092</v>
      </c>
      <c r="E39" s="34">
        <f>IF(ISNUMBER($G39),SUM(E12,E17,E22,E27,E32,E37),"")</f>
        <v>932</v>
      </c>
      <c r="F39" s="34">
        <f>IF(ISNUMBER($G39),SUM(F12,F17,F22,F27,F32,F37),"")</f>
        <v>44</v>
      </c>
      <c r="G39" s="35">
        <f>IF(SUM($G$8:$G$37)+SUM($Q$8:$Q$37)&gt;0,SUM(G12,G17,G22,G27,G32,G37),"")</f>
        <v>3024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2011</v>
      </c>
      <c r="O39" s="34">
        <f>IF(ISNUMBER($G39),SUM(O12,O17,O22,O27,O32,O37),"")</f>
        <v>897</v>
      </c>
      <c r="P39" s="34">
        <f>IF(ISNUMBER($G39),SUM(P12,P17,P22,P27,P32,P37),"")</f>
        <v>57</v>
      </c>
      <c r="Q39" s="35">
        <f>IF(SUM($G$8:$G$37)+SUM($Q$8:$Q$37)&gt;0,SUM(Q12,Q17,Q22,Q27,Q32,Q37),"")</f>
        <v>2908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60</v>
      </c>
      <c r="D41" s="120"/>
      <c r="E41" s="120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0" t="s">
        <v>55</v>
      </c>
      <c r="N41" s="120"/>
      <c r="O41" s="120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65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66</v>
      </c>
      <c r="M43" s="123"/>
      <c r="O43" s="42" t="s">
        <v>21</v>
      </c>
      <c r="P43" s="122"/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TJ Sokol Díly -  A</v>
      </c>
    </row>
    <row r="46" spans="2:11" ht="19.5" customHeight="1">
      <c r="B46" s="2" t="s">
        <v>31</v>
      </c>
      <c r="C46" s="127">
        <v>0.375</v>
      </c>
      <c r="D46" s="111"/>
      <c r="I46" s="2" t="s">
        <v>33</v>
      </c>
      <c r="J46" s="111">
        <v>19.5</v>
      </c>
      <c r="K46" s="111"/>
    </row>
    <row r="47" spans="2:19" ht="19.5" customHeight="1">
      <c r="B47" s="2" t="s">
        <v>32</v>
      </c>
      <c r="C47" s="128">
        <v>0.49444444444444446</v>
      </c>
      <c r="D47" s="112"/>
      <c r="I47" s="2" t="s">
        <v>34</v>
      </c>
      <c r="J47" s="112">
        <v>18</v>
      </c>
      <c r="K47" s="112"/>
      <c r="P47" s="2" t="s">
        <v>35</v>
      </c>
      <c r="Q47" s="129">
        <v>42978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 t="s">
        <v>67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3" t="s">
        <v>68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2016-11-26T10:57:06Z</cp:lastPrinted>
  <dcterms:created xsi:type="dcterms:W3CDTF">2005-07-26T20:23:27Z</dcterms:created>
  <dcterms:modified xsi:type="dcterms:W3CDTF">2016-11-26T10:57:19Z</dcterms:modified>
  <cp:category/>
  <cp:version/>
  <cp:contentType/>
  <cp:contentStatus/>
</cp:coreProperties>
</file>