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<sst xmlns="http://schemas.openxmlformats.org/spreadsheetml/2006/main" count="174" uniqueCount="70">
  <si>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</si>
  <si>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</si>
  <si>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</si>
  <si>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</si>
  <si>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</si>
  <si>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</si>
  <si>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</si>
  <si>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</si>
  <si>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</si>
  <si>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</si>
  <si>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</si>
  <si>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</si>
  <si>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</si>
  <si>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</si>
  <si>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</si>
  <si>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</si>
  <si>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</si>
  <si>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</si>
  <si>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</si>
  <si>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</si>
  <si>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</si>
  <si>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</si>
  <si>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</si>
  <si>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</si>
  <si>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</si>
  <si>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</si>
  <si>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</si>
  <si>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</si>
  <si>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</si>
  <si>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</si>
  <si>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</si>
  <si>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</si>
  <si>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</si>
  <si>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</si>
  <si>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</si>
  <si>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</si>
  <si>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</si>
  <si>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</si>
  <si>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</si>
  <si>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</si>
  <si>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</si>
  <si>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</si>
  <si>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Radek</t>
  </si>
  <si>
    <t xml:space="preserve">Petr </t>
  </si>
  <si>
    <t>Karel</t>
  </si>
  <si>
    <t>Václav</t>
  </si>
  <si>
    <t>Tomáš</t>
  </si>
  <si>
    <t>Miroslav</t>
  </si>
  <si>
    <t>Milan</t>
  </si>
  <si>
    <t>Roman</t>
  </si>
  <si>
    <t>Pavel</t>
  </si>
  <si>
    <t>Jaroslav</t>
  </si>
  <si>
    <t>Lucie</t>
  </si>
  <si>
    <t>Lipchavský</t>
  </si>
  <si>
    <t>Šabek</t>
  </si>
  <si>
    <t>Ganaj</t>
  </si>
  <si>
    <t>Praštil</t>
  </si>
  <si>
    <t>Palka</t>
  </si>
  <si>
    <t>Pivoňka</t>
  </si>
  <si>
    <t>Blasbalg</t>
  </si>
  <si>
    <t>Troch</t>
  </si>
  <si>
    <t>Dufek</t>
  </si>
  <si>
    <t>Trochová</t>
  </si>
  <si>
    <t>Pivovarník</t>
  </si>
  <si>
    <t>TJ Sokol Újezd sv. Kříže -  A</t>
  </si>
  <si>
    <t>TJ Baník Stříbro  - B -</t>
  </si>
  <si>
    <t>TJ Baník Stříbro</t>
  </si>
  <si>
    <t>Lucie Trochová</t>
  </si>
  <si>
    <t>P-0115</t>
  </si>
  <si>
    <t>15.3.2014 Lucie Trochová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</si>
</sst>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I71" sqref="I7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66</v>
      </c>
      <c r="M1" s="106"/>
      <c r="N1" s="106"/>
      <c r="O1" s="107" t="s">
        <v>2</v>
      </c>
      <c r="P1" s="107"/>
      <c r="Q1" s="101">
        <v>41713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53</v>
      </c>
      <c r="B8" s="79"/>
      <c r="C8" s="16">
        <v>1</v>
      </c>
      <c r="D8" s="1">
        <v>145</v>
      </c>
      <c r="E8" s="2">
        <v>62</v>
      </c>
      <c r="F8" s="2">
        <v>3</v>
      </c>
      <c r="G8" s="17">
        <f>IF(AND(ISBLANK(D8),ISBLANK(E8),ISBLANK(N8),ISBLANK(O8)),"",D8+E8)</f>
        <v>207</v>
      </c>
      <c r="H8" s="40" t="s">
        <v>23</v>
      </c>
      <c r="I8" s="18"/>
      <c r="K8" s="78" t="s">
        <v>54</v>
      </c>
      <c r="L8" s="79"/>
      <c r="M8" s="16">
        <v>1</v>
      </c>
      <c r="N8" s="1">
        <v>142</v>
      </c>
      <c r="O8" s="2">
        <v>63</v>
      </c>
      <c r="P8" s="2">
        <v>4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148</v>
      </c>
      <c r="E9" s="4">
        <v>62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0"/>
      <c r="L9" s="81"/>
      <c r="M9" s="19">
        <v>2</v>
      </c>
      <c r="N9" s="3">
        <v>139</v>
      </c>
      <c r="O9" s="4">
        <v>66</v>
      </c>
      <c r="P9" s="4">
        <v>4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82" t="s">
        <v>43</v>
      </c>
      <c r="L10" s="83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20883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417</v>
      </c>
      <c r="H12" s="42" t="s">
        <v>23</v>
      </c>
      <c r="I12" s="77"/>
      <c r="K12" s="86">
        <v>15556</v>
      </c>
      <c r="L12" s="87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410</v>
      </c>
      <c r="R12" s="42" t="s">
        <v>23</v>
      </c>
      <c r="S12" s="77"/>
    </row>
    <row r="13" spans="1:19" ht="12.75" customHeight="1">
      <c r="A13" s="78" t="s">
        <v>55</v>
      </c>
      <c r="B13" s="79"/>
      <c r="C13" s="16">
        <v>1</v>
      </c>
      <c r="D13" s="1">
        <v>131</v>
      </c>
      <c r="E13" s="2">
        <v>53</v>
      </c>
      <c r="F13" s="2">
        <v>8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78" t="s">
        <v>56</v>
      </c>
      <c r="L13" s="79"/>
      <c r="M13" s="16">
        <v>1</v>
      </c>
      <c r="N13" s="1">
        <v>156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146</v>
      </c>
      <c r="E14" s="4">
        <v>69</v>
      </c>
      <c r="F14" s="4">
        <v>4</v>
      </c>
      <c r="G14" s="20">
        <f t="shared" si="0"/>
        <v>215</v>
      </c>
      <c r="H14" s="41" t="s">
        <v>23</v>
      </c>
      <c r="I14" s="18"/>
      <c r="K14" s="80"/>
      <c r="L14" s="81"/>
      <c r="M14" s="19">
        <v>2</v>
      </c>
      <c r="N14" s="3">
        <v>147</v>
      </c>
      <c r="O14" s="4">
        <v>51</v>
      </c>
      <c r="P14" s="4">
        <v>6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82" t="s">
        <v>45</v>
      </c>
      <c r="L15" s="83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22961</v>
      </c>
      <c r="B17" s="87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399</v>
      </c>
      <c r="H17" s="42" t="s">
        <v>23</v>
      </c>
      <c r="I17" s="77"/>
      <c r="K17" s="86">
        <v>3769</v>
      </c>
      <c r="L17" s="87"/>
      <c r="M17" s="25" t="s">
        <v>13</v>
      </c>
      <c r="N17" s="26">
        <f>IF(OR(ISNUMBER(Q13),ISNUMBER(Q14),ISNUMBER(Q15),ISNUMBER(Q16)),SUM(N13:N16),"")</f>
        <v>303</v>
      </c>
      <c r="O17" s="27">
        <f>IF(OR(ISNUMBER(Q13),ISNUMBER(Q14),ISNUMBER(Q15),ISNUMBER(Q16)),SUM(O13:O16),"")</f>
        <v>104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407</v>
      </c>
      <c r="R17" s="42" t="s">
        <v>23</v>
      </c>
      <c r="S17" s="77"/>
    </row>
    <row r="18" spans="1:19" ht="12.75" customHeight="1">
      <c r="A18" s="78" t="s">
        <v>57</v>
      </c>
      <c r="B18" s="79"/>
      <c r="C18" s="16">
        <v>1</v>
      </c>
      <c r="D18" s="1">
        <v>127</v>
      </c>
      <c r="E18" s="2">
        <v>72</v>
      </c>
      <c r="F18" s="2">
        <v>1</v>
      </c>
      <c r="G18" s="17">
        <f>IF(AND(ISBLANK(D18),ISBLANK(E18),ISBLANK(N18),ISBLANK(O18)),"",D18+E18)</f>
        <v>199</v>
      </c>
      <c r="H18" s="40" t="s">
        <v>23</v>
      </c>
      <c r="I18" s="18"/>
      <c r="K18" s="78" t="s">
        <v>58</v>
      </c>
      <c r="L18" s="79"/>
      <c r="M18" s="16">
        <v>1</v>
      </c>
      <c r="N18" s="1">
        <v>140</v>
      </c>
      <c r="O18" s="2">
        <v>72</v>
      </c>
      <c r="P18" s="2">
        <v>3</v>
      </c>
      <c r="Q18" s="17">
        <f>IF(AND(ISBLANK(D18),ISBLANK(E18),ISBLANK(N18),ISBLANK(O18)),"",N18+O18)</f>
        <v>212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132</v>
      </c>
      <c r="E19" s="4">
        <v>62</v>
      </c>
      <c r="F19" s="4">
        <v>1</v>
      </c>
      <c r="G19" s="20">
        <f t="shared" si="0"/>
        <v>194</v>
      </c>
      <c r="H19" s="41" t="s">
        <v>23</v>
      </c>
      <c r="I19" s="18"/>
      <c r="K19" s="80"/>
      <c r="L19" s="81"/>
      <c r="M19" s="19">
        <v>2</v>
      </c>
      <c r="N19" s="3">
        <v>143</v>
      </c>
      <c r="O19" s="4">
        <v>52</v>
      </c>
      <c r="P19" s="4">
        <v>7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82" t="s">
        <v>46</v>
      </c>
      <c r="B20" s="83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82" t="s">
        <v>47</v>
      </c>
      <c r="L20" s="83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76">
        <f>IF(AND(ISNUMBER(G22),ISNUMBER(Q22)),IF(G22&gt;Q22,2,IF(G22=Q22,1,0)),"")</f>
        <v>0</v>
      </c>
      <c r="K21" s="84"/>
      <c r="L21" s="85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76">
        <f>IF(AND(ISNUMBER(G22),ISNUMBER(Q22)),IF(Q22&gt;G22,2,IF(G22=Q22,1,0)),"")</f>
        <v>2</v>
      </c>
    </row>
    <row r="22" spans="1:19" ht="15.75" customHeight="1" thickBot="1">
      <c r="A22" s="86">
        <v>20190</v>
      </c>
      <c r="B22" s="87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393</v>
      </c>
      <c r="H22" s="42" t="s">
        <v>23</v>
      </c>
      <c r="I22" s="77"/>
      <c r="K22" s="86">
        <v>21958</v>
      </c>
      <c r="L22" s="87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407</v>
      </c>
      <c r="R22" s="42" t="s">
        <v>23</v>
      </c>
      <c r="S22" s="77"/>
    </row>
    <row r="23" spans="1:19" ht="12.75" customHeight="1">
      <c r="A23" s="78" t="s">
        <v>59</v>
      </c>
      <c r="B23" s="79"/>
      <c r="C23" s="16">
        <v>1</v>
      </c>
      <c r="D23" s="1">
        <v>150</v>
      </c>
      <c r="E23" s="2">
        <v>68</v>
      </c>
      <c r="F23" s="2">
        <v>3</v>
      </c>
      <c r="G23" s="17">
        <f>IF(AND(ISBLANK(D23),ISBLANK(E23),ISBLANK(N23),ISBLANK(O23)),"",D23+E23)</f>
        <v>218</v>
      </c>
      <c r="H23" s="40" t="s">
        <v>23</v>
      </c>
      <c r="I23" s="18"/>
      <c r="K23" s="78" t="s">
        <v>58</v>
      </c>
      <c r="L23" s="79"/>
      <c r="M23" s="16">
        <v>1</v>
      </c>
      <c r="N23" s="1">
        <v>157</v>
      </c>
      <c r="O23" s="2">
        <v>95</v>
      </c>
      <c r="P23" s="2">
        <v>1</v>
      </c>
      <c r="Q23" s="17">
        <f>IF(AND(ISBLANK(D23),ISBLANK(E23),ISBLANK(N23),ISBLANK(O23)),"",N23+O23)</f>
        <v>252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143</v>
      </c>
      <c r="E24" s="4">
        <v>45</v>
      </c>
      <c r="F24" s="4">
        <v>3</v>
      </c>
      <c r="G24" s="20">
        <f t="shared" si="0"/>
        <v>188</v>
      </c>
      <c r="H24" s="41" t="s">
        <v>23</v>
      </c>
      <c r="I24" s="18"/>
      <c r="K24" s="80"/>
      <c r="L24" s="81"/>
      <c r="M24" s="19">
        <v>2</v>
      </c>
      <c r="N24" s="3">
        <v>132</v>
      </c>
      <c r="O24" s="4">
        <v>70</v>
      </c>
      <c r="P24" s="4">
        <v>2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82" t="s">
        <v>49</v>
      </c>
      <c r="L25" s="83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9872</v>
      </c>
      <c r="B27" s="87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406</v>
      </c>
      <c r="H27" s="42" t="s">
        <v>23</v>
      </c>
      <c r="I27" s="77"/>
      <c r="K27" s="86">
        <v>5196</v>
      </c>
      <c r="L27" s="87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165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454</v>
      </c>
      <c r="R27" s="42" t="s">
        <v>23</v>
      </c>
      <c r="S27" s="77"/>
    </row>
    <row r="28" spans="1:19" ht="12.75" customHeight="1">
      <c r="A28" s="78" t="s">
        <v>60</v>
      </c>
      <c r="B28" s="79"/>
      <c r="C28" s="16">
        <v>1</v>
      </c>
      <c r="D28" s="1">
        <v>154</v>
      </c>
      <c r="E28" s="2">
        <v>62</v>
      </c>
      <c r="F28" s="2">
        <v>4</v>
      </c>
      <c r="G28" s="17">
        <f>IF(AND(ISBLANK(D28),ISBLANK(E28),ISBLANK(N28),ISBLANK(O28)),"",D28+E28)</f>
        <v>216</v>
      </c>
      <c r="H28" s="40" t="s">
        <v>23</v>
      </c>
      <c r="I28" s="18"/>
      <c r="K28" s="78" t="s">
        <v>61</v>
      </c>
      <c r="L28" s="79"/>
      <c r="M28" s="16">
        <v>1</v>
      </c>
      <c r="N28" s="1">
        <v>124</v>
      </c>
      <c r="O28" s="2">
        <v>80</v>
      </c>
      <c r="P28" s="2">
        <v>1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156</v>
      </c>
      <c r="E29" s="4">
        <v>52</v>
      </c>
      <c r="F29" s="4">
        <v>3</v>
      </c>
      <c r="G29" s="20">
        <f t="shared" si="0"/>
        <v>208</v>
      </c>
      <c r="H29" s="41" t="s">
        <v>23</v>
      </c>
      <c r="I29" s="18"/>
      <c r="K29" s="80"/>
      <c r="L29" s="81"/>
      <c r="M29" s="19">
        <v>2</v>
      </c>
      <c r="N29" s="3">
        <v>163</v>
      </c>
      <c r="O29" s="4">
        <v>79</v>
      </c>
      <c r="P29" s="4">
        <v>2</v>
      </c>
      <c r="Q29" s="20">
        <f t="shared" si="1"/>
        <v>242</v>
      </c>
      <c r="R29" s="41" t="s">
        <v>23</v>
      </c>
      <c r="S29" s="18"/>
    </row>
    <row r="30" spans="1:19" ht="12.75" customHeight="1" thickBot="1">
      <c r="A30" s="82" t="s">
        <v>50</v>
      </c>
      <c r="B30" s="83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82" t="s">
        <v>51</v>
      </c>
      <c r="L30" s="83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76">
        <f>IF(AND(ISNUMBER(G32),ISNUMBER(Q32)),IF(G32&gt;Q32,2,IF(G32=Q32,1,0)),"")</f>
        <v>0</v>
      </c>
      <c r="K31" s="84"/>
      <c r="L31" s="85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76">
        <f>IF(AND(ISNUMBER(G32),ISNUMBER(Q32)),IF(Q32&gt;G32,2,IF(G32=Q32,1,0)),"")</f>
        <v>2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310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424</v>
      </c>
      <c r="H32" s="42" t="s">
        <v>23</v>
      </c>
      <c r="I32" s="77"/>
      <c r="K32" s="86">
        <v>15926</v>
      </c>
      <c r="L32" s="8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159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446</v>
      </c>
      <c r="R32" s="42" t="s">
        <v>23</v>
      </c>
      <c r="S32" s="77"/>
    </row>
    <row r="33" spans="1:19" ht="12.75" customHeight="1">
      <c r="A33" s="78" t="s">
        <v>62</v>
      </c>
      <c r="B33" s="79"/>
      <c r="C33" s="16">
        <v>1</v>
      </c>
      <c r="D33" s="1">
        <v>142</v>
      </c>
      <c r="E33" s="2">
        <v>70</v>
      </c>
      <c r="F33" s="2">
        <v>8</v>
      </c>
      <c r="G33" s="17">
        <f>IF(AND(ISBLANK(D33),ISBLANK(E33),ISBLANK(N33),ISBLANK(O33)),"",D33+E33)</f>
        <v>212</v>
      </c>
      <c r="H33" s="40" t="s">
        <v>23</v>
      </c>
      <c r="I33" s="18"/>
      <c r="K33" s="78" t="s">
        <v>63</v>
      </c>
      <c r="L33" s="79"/>
      <c r="M33" s="16">
        <v>1</v>
      </c>
      <c r="N33" s="1">
        <v>135</v>
      </c>
      <c r="O33" s="2">
        <v>54</v>
      </c>
      <c r="P33" s="2">
        <v>2</v>
      </c>
      <c r="Q33" s="17">
        <f>IF(AND(ISBLANK(D33),ISBLANK(E33),ISBLANK(N33),ISBLANK(O33)),"",N33+O33)</f>
        <v>189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145</v>
      </c>
      <c r="E34" s="4">
        <v>58</v>
      </c>
      <c r="F34" s="4">
        <v>4</v>
      </c>
      <c r="G34" s="20">
        <f t="shared" si="0"/>
        <v>203</v>
      </c>
      <c r="H34" s="41" t="s">
        <v>23</v>
      </c>
      <c r="I34" s="18"/>
      <c r="K34" s="80"/>
      <c r="L34" s="81"/>
      <c r="M34" s="19">
        <v>2</v>
      </c>
      <c r="N34" s="3">
        <v>156</v>
      </c>
      <c r="O34" s="4">
        <v>60</v>
      </c>
      <c r="P34" s="4">
        <v>6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82" t="s">
        <v>52</v>
      </c>
      <c r="B35" s="83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82" t="s">
        <v>47</v>
      </c>
      <c r="L35" s="83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17470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128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415</v>
      </c>
      <c r="H37" s="43" t="s">
        <v>23</v>
      </c>
      <c r="I37" s="77"/>
      <c r="K37" s="86">
        <v>12943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405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735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2454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1734</v>
      </c>
      <c r="O39" s="33">
        <f>IF(OR(ISNUMBER(Q12),ISNUMBER(Q17),ISNUMBER(Q22),ISNUMBER(Q27),ISNUMBER(Q32),ISNUMBER(Q37)),SUM(O12,O17,O22,O27,O32,O37),"")</f>
        <v>795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2529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58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0.513888888888889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27:L27"/>
    <mergeCell ref="S11:S12"/>
    <mergeCell ref="K5:L5"/>
    <mergeCell ref="K6:L6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2014-03-15T11:25:56Z</dcterms:modified>
  <cp:category/>
  <cp:version/>
  <cp:contentType/>
  <cp:contentStatus/>
</cp:coreProperties>
</file>